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bookViews>
    <workbookView xWindow="0" yWindow="0" windowWidth="0" windowHeight="0" activeTab="2"/>
  </bookViews>
  <sheets>
    <sheet name="Forma 2" sheetId="2" r:id="rId1"/>
    <sheet name="Forma 3" sheetId="3" r:id="rId2"/>
    <sheet name="Forma 1" sheetId="4" r:id="rId3"/>
  </sheets>
  <definedNames>
    <definedName name="SIS012_D_Faktas">'Forma 2'!$E$8</definedName>
    <definedName name="SIS012_D_GalutineKarstoVandens">'Forma 2'!$B$21</definedName>
    <definedName name="SIS012_D_GalutineKarstoVandens2">'Forma 2'!$B$22</definedName>
    <definedName name="SIS012_D_GeriamojoVandensPardavimo">'Forma 2'!$B$16</definedName>
    <definedName name="SIS012_D_GeriamojoVandensTiekimo">'Forma 2'!$B$15</definedName>
    <definedName name="SIS012_D_KarstoVandensKainos">'Forma 2'!$B$11</definedName>
    <definedName name="SIS012_D_KarstoVandensKainos2">'Forma 2'!$B$12</definedName>
    <definedName name="SIS012_D_KarstoVandensKainos2formule">'Forma 2'!$B$13</definedName>
    <definedName name="SIS012_D_MatoVnt">'Forma 2'!$C$8</definedName>
    <definedName name="SIS012_D_NutarimasArUkio">'Forma 2'!$B$23</definedName>
    <definedName name="SIS012_D_PAPILDOMADEDAMOJI">'Forma 2'!$B$17</definedName>
    <definedName name="SIS012_D_PapildomaDedamojiDel">'Forma 2'!$B$18</definedName>
    <definedName name="SIS012_D_PapildomaDedamojiDel2">'Forma 2'!$B$19</definedName>
    <definedName name="SIS012_D_PapildomaDedamojiDel3">'Forma 2'!$B$20</definedName>
    <definedName name="SIS012_D_Rodiklis">'Forma 2'!$D$8</definedName>
    <definedName name="SIS012_D_SilumosKainaNaudojama">'Forma 2'!$B$14</definedName>
    <definedName name="SIS012_F_GalutineKarstoVandens2Faktas">'Forma 2'!$E$22</definedName>
    <definedName name="SIS012_F_GalutineKarstoVandensFaktas">'Forma 2'!$E$21</definedName>
    <definedName name="SIS012_F_GeriamojoVandensPardavimoFaktas">'Forma 2'!$E$16</definedName>
    <definedName name="SIS012_F_GeriamojoVandensTiekimoFaktas">'Forma 2'!$E$15</definedName>
    <definedName name="SIS012_F_GeriamojoVandensTiekimoRodiklis">'Forma 2'!$D$15</definedName>
    <definedName name="SIS012_F_KarstoVandensKainos2Faktas">'Forma 2'!$E$12</definedName>
    <definedName name="SIS012_F_KarstoVandensKainos2formuleRodiklis">'Forma 2'!$D$13</definedName>
    <definedName name="SIS012_F_KarstoVandensKainos2Rodiklis">'Forma 2'!$D$12</definedName>
    <definedName name="SIS012_F_KarstoVandensKainosFaktas">'Forma 2'!$E$11</definedName>
    <definedName name="SIS012_F_NutarimasArUkioFaktas">'Forma 2'!$E$23</definedName>
    <definedName name="SIS012_F_NutarimasArUkioMatoVnt">'Forma 2'!$C$23</definedName>
    <definedName name="SIS012_F_NutarimasArUkioRodiklis">'Forma 2'!$D$23</definedName>
    <definedName name="SIS012_F_PapildomaDedamojiDel2Faktas">'Forma 2'!$E$19</definedName>
    <definedName name="SIS012_F_PapildomaDedamojiDel2Rodiklis">'Forma 2'!$D$19</definedName>
    <definedName name="SIS012_F_PapildomaDedamojiDel3Faktas">'Forma 2'!$E$20</definedName>
    <definedName name="SIS012_F_PapildomaDedamojiDel3Rodiklis">'Forma 2'!$D$20</definedName>
    <definedName name="SIS012_F_PapildomaDedamojiDelFaktas">'Forma 2'!$E$18</definedName>
    <definedName name="SIS012_F_PapildomaDedamojiDelRodiklis">'Forma 2'!$D$18</definedName>
    <definedName name="SIS012_F_PAPILDOMADEDAMOJIFaktas">'Forma 2'!$E$17</definedName>
    <definedName name="SIS012_F_SilumosKainaNaudojamaFaktas">'Forma 2'!$E$14</definedName>
    <definedName name="SIS012b_D_Faktas">'Forma 3'!$E$8</definedName>
    <definedName name="SIS012b_D_GalutineKarstoVandens">'Forma 3'!$B$21</definedName>
    <definedName name="SIS012b_D_GalutineKarstoVandens2">'Forma 3'!$B$22</definedName>
    <definedName name="SIS012b_D_GeriamojoVandensPardavimo">'Forma 3'!$B$16</definedName>
    <definedName name="SIS012b_D_GeriamojoVandensTiekimo">'Forma 3'!$B$15</definedName>
    <definedName name="SIS012b_D_KarstoVandensKainos">'Forma 3'!$B$11</definedName>
    <definedName name="SIS012b_D_KarstoVandensKainos2">'Forma 3'!$B$12</definedName>
    <definedName name="SIS012b_D_KarstoVandensKainos2formule">'Forma 3'!$B$13</definedName>
    <definedName name="SIS012b_D_MatoVnt">'Forma 3'!$C$8</definedName>
    <definedName name="SIS012b_D_NutarimasArUkio">'Forma 3'!$B$23</definedName>
    <definedName name="SIS012b_D_PAPILDOMADEDAMOJI">'Forma 3'!$B$17</definedName>
    <definedName name="SIS012b_D_PapildomaDedamojiDel">'Forma 3'!$B$18</definedName>
    <definedName name="SIS012b_D_PapildomaDedamojiDel2">'Forma 3'!$B$19</definedName>
    <definedName name="SIS012b_D_PapildomaDedamojiDel3">'Forma 3'!$B$20</definedName>
    <definedName name="SIS012b_D_Rodiklis">'Forma 3'!$D$8</definedName>
    <definedName name="SIS012b_D_SilumosKainaNaudojama">'Forma 3'!$B$14</definedName>
    <definedName name="SIS012b_F_GalutineKarstoVandens2Faktas">'Forma 3'!$E$22</definedName>
    <definedName name="SIS012b_F_GalutineKarstoVandensFaktas">'Forma 3'!$E$21</definedName>
    <definedName name="SIS012b_F_GeriamojoVandensPardavimoFaktas">'Forma 3'!$E$16</definedName>
    <definedName name="SIS012b_F_GeriamojoVandensTiekimoFaktas">'Forma 3'!$E$15</definedName>
    <definedName name="SIS012b_F_GeriamojoVandensTiekimoRodiklis">'Forma 3'!$D$15</definedName>
    <definedName name="SIS012b_F_KarstoVandensKainos2Faktas">'Forma 3'!$E$12</definedName>
    <definedName name="SIS012b_F_KarstoVandensKainos2formuleRodiklis">'Forma 3'!$D$13</definedName>
    <definedName name="SIS012b_F_KarstoVandensKainos2Rodiklis">'Forma 3'!$D$12</definedName>
    <definedName name="SIS012b_F_KarstoVandensKainosFaktas">'Forma 3'!$E$11</definedName>
    <definedName name="SIS012b_F_NutarimasArUkioFaktas">'Forma 3'!$E$23</definedName>
    <definedName name="SIS012b_F_NutarimasArUkioMatoVnt">'Forma 3'!$C$23</definedName>
    <definedName name="SIS012b_F_NutarimasArUkioRodiklis">'Forma 3'!$D$23</definedName>
    <definedName name="SIS012b_F_PapildomaDedamojiDel2Faktas">'Forma 3'!$E$19</definedName>
    <definedName name="SIS012b_F_PapildomaDedamojiDel2Rodiklis">'Forma 3'!$D$19</definedName>
    <definedName name="SIS012b_F_PapildomaDedamojiDel3Faktas">'Forma 3'!$E$20</definedName>
    <definedName name="SIS012b_F_PapildomaDedamojiDel3Rodiklis">'Forma 3'!$D$20</definedName>
    <definedName name="SIS012b_F_PapildomaDedamojiDelFaktas">'Forma 3'!$E$18</definedName>
    <definedName name="SIS012b_F_PapildomaDedamojiDelRodiklis">'Forma 3'!$D$18</definedName>
    <definedName name="SIS012b_F_PAPILDOMADEDAMOJIFaktas">'Forma 3'!$E$17</definedName>
    <definedName name="SIS012b_F_SilumosKainaNaudojamaFaktas">'Forma 3'!$E$14</definedName>
    <definedName name="SIS072_D_Apskaiciuotasi1">'Forma 1'!$B$76</definedName>
    <definedName name="SIS072_D_Galutinesilumo1">'Forma 1'!$B$78</definedName>
    <definedName name="SIS072_D_Galutinesilumo2">'Forma 1'!$B$79</definedName>
    <definedName name="SIS072_D_Gamtinesdujos1">'Forma 1'!$B$17</definedName>
    <definedName name="SIS072_D_Gamtiniudujuku1">'Forma 1'!$B$18</definedName>
    <definedName name="SIS072_D_Gamtiniudujuku2">'Forma 1'!$B$19</definedName>
    <definedName name="SIS072_D_Kainos1">'Forma 1'!$E$9</definedName>
    <definedName name="SIS072_D_Kintamojikaino1">'Forma 1'!$B$53</definedName>
    <definedName name="SIS072_D_Kintamojikaino2">'Forma 1'!$B$61</definedName>
    <definedName name="SIS072_D_Kurorusisivard1">'Forma 1'!$B$47</definedName>
    <definedName name="SIS072_D_Kurorusisivard2">'Forma 1'!$B$48</definedName>
    <definedName name="SIS072_D_Kurorusisivard3">'Forma 1'!$B$49</definedName>
    <definedName name="SIS072_D_Matovnt1">'Forma 1'!$C$9</definedName>
    <definedName name="SIS072_D_Mazmeninioapta1">'Forma 1'!$B$62</definedName>
    <definedName name="SIS072_D_Mazmeninioapta2">'Forma 1'!$B$63</definedName>
    <definedName name="SIS072_D_Mazmeninioapta3">'Forma 1'!$B$64</definedName>
    <definedName name="SIS072_D_Nenurodytakuro1">'Forma 1'!$B$21</definedName>
    <definedName name="SIS072_D_Nenurodytakuro10">'Forma 1'!$B$34</definedName>
    <definedName name="SIS072_D_Nenurodytakuro11">'Forma 1'!$B$36</definedName>
    <definedName name="SIS072_D_Nenurodytakuro12">'Forma 1'!$B$37</definedName>
    <definedName name="SIS072_D_Nenurodytakuro13">'Forma 1'!$B$39</definedName>
    <definedName name="SIS072_D_Nenurodytakuro14">'Forma 1'!$B$40</definedName>
    <definedName name="SIS072_D_Nenurodytakuro15">'Forma 1'!$B$42</definedName>
    <definedName name="SIS072_D_Nenurodytakuro16">'Forma 1'!$B$43</definedName>
    <definedName name="SIS072_D_Nenurodytakuro17">'Forma 1'!$B$45</definedName>
    <definedName name="SIS072_D_Nenurodytakuro18">'Forma 1'!$B$46</definedName>
    <definedName name="SIS072_D_Nenurodytakuro2">'Forma 1'!$B$22</definedName>
    <definedName name="SIS072_D_Nenurodytakuro3">'Forma 1'!$B$24</definedName>
    <definedName name="SIS072_D_Nenurodytakuro4">'Forma 1'!$B$25</definedName>
    <definedName name="SIS072_D_Nenurodytakuro5">'Forma 1'!$B$27</definedName>
    <definedName name="SIS072_D_Nenurodytakuro6">'Forma 1'!$B$28</definedName>
    <definedName name="SIS072_D_Nenurodytakuro7">'Forma 1'!$B$30</definedName>
    <definedName name="SIS072_D_Nenurodytakuro8">'Forma 1'!$B$31</definedName>
    <definedName name="SIS072_D_Nenurodytakuro9">'Forma 1'!$B$33</definedName>
    <definedName name="SIS072_D_Nepadengtusana1">'Forma 1'!$B$65</definedName>
    <definedName name="SIS072_D_Papildomadedam1">'Forma 1'!$B$66</definedName>
    <definedName name="SIS072_D_Papildomadedam10">'Forma 1'!$B$75</definedName>
    <definedName name="SIS072_D_Papildomadedam2">'Forma 1'!$B$67</definedName>
    <definedName name="SIS072_D_Papildomadedam3">'Forma 1'!$B$68</definedName>
    <definedName name="SIS072_D_Papildomadedam4">'Forma 1'!$B$69</definedName>
    <definedName name="SIS072_D_Papildomadedam5">'Forma 1'!$B$70</definedName>
    <definedName name="SIS072_D_Papildomadedam6">'Forma 1'!$B$71</definedName>
    <definedName name="SIS072_D_Papildomadedam7">'Forma 1'!$B$72</definedName>
    <definedName name="SIS072_D_Papildomadedam8">'Forma 1'!$B$73</definedName>
    <definedName name="SIS072_D_Papildomadedam9">'Forma 1'!$B$74</definedName>
    <definedName name="SIS072_D_Pastoviojikain1">'Forma 1'!$B$52</definedName>
    <definedName name="SIS072_D_Pastoviojikain2">'Forma 1'!$B$60</definedName>
    <definedName name="SIS072_D_Praejusimenesi1">'Forma 1'!$B$80</definedName>
    <definedName name="SIS072_D_Praejusimenesi2">'Forma 1'!$B$81</definedName>
    <definedName name="SIS072_D_Praejusimenesi3">'Forma 1'!$B$89</definedName>
    <definedName name="SIS072_D_Prasomepasirin1">'Forma 1'!$B$20</definedName>
    <definedName name="SIS072_D_Prasomepasirin2">'Forma 1'!$B$23</definedName>
    <definedName name="SIS072_D_Prasomepasirin3">'Forma 1'!$B$26</definedName>
    <definedName name="SIS072_D_Prasomepasirin4">'Forma 1'!$B$29</definedName>
    <definedName name="SIS072_D_Prasomepasirin5">'Forma 1'!$B$32</definedName>
    <definedName name="SIS072_D_Prasomepasirin6">'Forma 1'!$B$35</definedName>
    <definedName name="SIS072_D_Prasomepasirin7">'Forma 1'!$B$38</definedName>
    <definedName name="SIS072_D_Prasomepasirin8">'Forma 1'!$B$41</definedName>
    <definedName name="SIS072_D_Prasomepasirin9">'Forma 1'!$B$44</definedName>
    <definedName name="SIS072_D_Rodiklispastaba1">'Forma 1'!$D$9</definedName>
    <definedName name="SIS072_D_Savivaldybeiva1">'Forma 1'!$B$82</definedName>
    <definedName name="SIS072_D_Savivaldybeiva10">'Forma 1'!$B$92</definedName>
    <definedName name="SIS072_D_Savivaldybeiva11">'Forma 1'!$B$93</definedName>
    <definedName name="SIS072_D_Savivaldybeiva12">'Forma 1'!$B$94</definedName>
    <definedName name="SIS072_D_Savivaldybeiva13">'Forma 1'!$B$95</definedName>
    <definedName name="SIS072_D_Savivaldybeiva14">'Forma 1'!$B$96</definedName>
    <definedName name="SIS072_D_Savivaldybeiva2">'Forma 1'!$B$83</definedName>
    <definedName name="SIS072_D_Savivaldybeiva3">'Forma 1'!$B$84</definedName>
    <definedName name="SIS072_D_Savivaldybeiva4">'Forma 1'!$B$85</definedName>
    <definedName name="SIS072_D_Savivaldybeiva5">'Forma 1'!$B$86</definedName>
    <definedName name="SIS072_D_Savivaldybeiva6">'Forma 1'!$B$87</definedName>
    <definedName name="SIS072_D_Savivaldybeiva7">'Forma 1'!$B$88</definedName>
    <definedName name="SIS072_D_Savivaldybeiva8">'Forma 1'!$B$90</definedName>
    <definedName name="SIS072_D_Savivaldybeiva9">'Forma 1'!$B$91</definedName>
    <definedName name="SIS072_D_Silumosisigiji1">'Forma 1'!$B$50</definedName>
    <definedName name="SIS072_D_Silumosperdavi1">'Forma 1'!$B$54</definedName>
    <definedName name="SIS072_D_Silumosperdavi2">'Forma 1'!$B$55</definedName>
    <definedName name="SIS072_D_Silumosperdavi3">'Forma 1'!$B$59</definedName>
    <definedName name="SIS072_D_Silumosprodukt1">'Forma 1'!$B$11</definedName>
    <definedName name="SIS072_D_Silumosprodukt2">'Forma 1'!$B$12</definedName>
    <definedName name="SIS072_D_Silumosprodukt3">'Forma 1'!$B$51</definedName>
    <definedName name="SIS072_D_Sprendimasnuta1">'Forma 1'!$B$97</definedName>
    <definedName name="SIS072_D_Subsidijosdydis1">'Forma 1'!$B$77</definedName>
    <definedName name="SIS072_D_Vidutinesverti1">'Forma 1'!$B$16</definedName>
    <definedName name="SIS072_D_Vienanareskain1">'Forma 1'!$B$13</definedName>
    <definedName name="SIS072_D_Vienanareskain2">'Forma 1'!$B$14</definedName>
    <definedName name="SIS072_D_Vienanareskain2Formule">'Forma 1'!$B$15</definedName>
    <definedName name="SIS072_D_Vienanaressilu1">'Forma 1'!$B$56</definedName>
    <definedName name="SIS072_D_Vienanaressilu2">'Forma 1'!$B$57</definedName>
    <definedName name="SIS072_D_Vienanaressilu2Formule">'Forma 1'!$B$58</definedName>
    <definedName name="SIS072_F_Apskaiciuotasi1Kainos1">'Forma 1'!$E$76</definedName>
    <definedName name="SIS072_F_Galutinesilumo1Kainos1">'Forma 1'!$E$78</definedName>
    <definedName name="SIS072_F_Galutinesilumo2Kainos1">'Forma 1'!$E$79</definedName>
    <definedName name="SIS072_F_Gamtiniudujuku1Kainos1">'Forma 1'!$E$18</definedName>
    <definedName name="SIS072_F_Gamtiniudujuku1Rodiklispastaba1">'Forma 1'!$D$18</definedName>
    <definedName name="SIS072_F_Gamtiniudujuku2Kainos1">'Forma 1'!$E$19</definedName>
    <definedName name="SIS072_F_Gamtiniudujuku2Rodiklispastaba1">'Forma 1'!$D$19</definedName>
    <definedName name="SIS072_F_Kintamojikaino1Kainos1">'Forma 1'!$E$53</definedName>
    <definedName name="SIS072_F_Kintamojikaino2Kainos1">'Forma 1'!$E$61</definedName>
    <definedName name="SIS072_F_Kurorusisivard2Kainos1">'Forma 1'!$E$48</definedName>
    <definedName name="SIS072_F_Kurorusisivard2Rodiklispastaba1">'Forma 1'!$D$48</definedName>
    <definedName name="SIS072_F_Kurorusisivard3Kainos1">'Forma 1'!$E$49</definedName>
    <definedName name="SIS072_F_Kurorusisivard3Rodiklispastaba1">'Forma 1'!$D$49</definedName>
    <definedName name="SIS072_F_Mazmeninioapta2Kainos1">'Forma 1'!$E$63</definedName>
    <definedName name="SIS072_F_Mazmeninioapta3Kainos1">'Forma 1'!$E$64</definedName>
    <definedName name="SIS072_F_Nenurodytakuro10Kainos1">'Forma 1'!$E$34</definedName>
    <definedName name="SIS072_F_Nenurodytakuro10Rodiklispastaba1">'Forma 1'!$D$34</definedName>
    <definedName name="SIS072_F_Nenurodytakuro11Kainos1">'Forma 1'!$E$36</definedName>
    <definedName name="SIS072_F_Nenurodytakuro11Rodiklispastaba1">'Forma 1'!$D$36</definedName>
    <definedName name="SIS072_F_Nenurodytakuro12Kainos1">'Forma 1'!$E$37</definedName>
    <definedName name="SIS072_F_Nenurodytakuro12Rodiklispastaba1">'Forma 1'!$D$37</definedName>
    <definedName name="SIS072_F_Nenurodytakuro13Kainos1">'Forma 1'!$E$39</definedName>
    <definedName name="SIS072_F_Nenurodytakuro13Rodiklispastaba1">'Forma 1'!$D$39</definedName>
    <definedName name="SIS072_F_Nenurodytakuro14Kainos1">'Forma 1'!$E$40</definedName>
    <definedName name="SIS072_F_Nenurodytakuro14Rodiklispastaba1">'Forma 1'!$D$40</definedName>
    <definedName name="SIS072_F_Nenurodytakuro15Kainos1">'Forma 1'!$E$42</definedName>
    <definedName name="SIS072_F_Nenurodytakuro15Rodiklispastaba1">'Forma 1'!$D$42</definedName>
    <definedName name="SIS072_F_Nenurodytakuro16Kainos1">'Forma 1'!$E$43</definedName>
    <definedName name="SIS072_F_Nenurodytakuro16Rodiklispastaba1">'Forma 1'!$D$43</definedName>
    <definedName name="SIS072_F_Nenurodytakuro17Kainos1">'Forma 1'!$E$45</definedName>
    <definedName name="SIS072_F_Nenurodytakuro17Rodiklispastaba1">'Forma 1'!$D$45</definedName>
    <definedName name="SIS072_F_Nenurodytakuro18Kainos1">'Forma 1'!$E$46</definedName>
    <definedName name="SIS072_F_Nenurodytakuro18Rodiklispastaba1">'Forma 1'!$D$46</definedName>
    <definedName name="SIS072_F_Nenurodytakuro1Kainos1">'Forma 1'!$E$21</definedName>
    <definedName name="SIS072_F_Nenurodytakuro1Rodiklispastaba1">'Forma 1'!$D$21</definedName>
    <definedName name="SIS072_F_Nenurodytakuro2Kainos1">'Forma 1'!$E$22</definedName>
    <definedName name="SIS072_F_Nenurodytakuro2Rodiklispastaba1">'Forma 1'!$D$22</definedName>
    <definedName name="SIS072_F_Nenurodytakuro3Kainos1">'Forma 1'!$E$24</definedName>
    <definedName name="SIS072_F_Nenurodytakuro3Rodiklispastaba1">'Forma 1'!$D$24</definedName>
    <definedName name="SIS072_F_Nenurodytakuro4Kainos1">'Forma 1'!$E$25</definedName>
    <definedName name="SIS072_F_Nenurodytakuro4Rodiklispastaba1">'Forma 1'!$D$25</definedName>
    <definedName name="SIS072_F_Nenurodytakuro5Kainos1">'Forma 1'!$E$27</definedName>
    <definedName name="SIS072_F_Nenurodytakuro5Rodiklispastaba1">'Forma 1'!$D$27</definedName>
    <definedName name="SIS072_F_Nenurodytakuro6Kainos1">'Forma 1'!$E$28</definedName>
    <definedName name="SIS072_F_Nenurodytakuro6Rodiklispastaba1">'Forma 1'!$D$28</definedName>
    <definedName name="SIS072_F_Nenurodytakuro7Kainos1">'Forma 1'!$E$30</definedName>
    <definedName name="SIS072_F_Nenurodytakuro7Rodiklispastaba1">'Forma 1'!$D$30</definedName>
    <definedName name="SIS072_F_Nenurodytakuro8Kainos1">'Forma 1'!$E$31</definedName>
    <definedName name="SIS072_F_Nenurodytakuro8Rodiklispastaba1">'Forma 1'!$D$31</definedName>
    <definedName name="SIS072_F_Nenurodytakuro9Kainos1">'Forma 1'!$E$33</definedName>
    <definedName name="SIS072_F_Nenurodytakuro9Rodiklispastaba1">'Forma 1'!$D$33</definedName>
    <definedName name="SIS072_F_Nepadengtusana1Kainos1">'Forma 1'!$E$65</definedName>
    <definedName name="SIS072_F_Papildomadedam10Kainos1">'Forma 1'!$E$75</definedName>
    <definedName name="SIS072_F_Papildomadedam10Rodiklispastaba1">'Forma 1'!$D$75</definedName>
    <definedName name="SIS072_F_Papildomadedam1Kainos1">'Forma 1'!$E$66</definedName>
    <definedName name="SIS072_F_Papildomadedam1Rodiklispastaba1">'Forma 1'!$D$66</definedName>
    <definedName name="SIS072_F_Papildomadedam2Kainos1">'Forma 1'!$E$67</definedName>
    <definedName name="SIS072_F_Papildomadedam2Rodiklispastaba1">'Forma 1'!$D$67</definedName>
    <definedName name="SIS072_F_Papildomadedam3Kainos1">'Forma 1'!$E$68</definedName>
    <definedName name="SIS072_F_Papildomadedam3Rodiklispastaba1">'Forma 1'!$D$68</definedName>
    <definedName name="SIS072_F_Papildomadedam4Kainos1">'Forma 1'!$E$69</definedName>
    <definedName name="SIS072_F_Papildomadedam4Rodiklispastaba1">'Forma 1'!$D$69</definedName>
    <definedName name="SIS072_F_Papildomadedam5Kainos1">'Forma 1'!$E$70</definedName>
    <definedName name="SIS072_F_Papildomadedam5Rodiklispastaba1">'Forma 1'!$D$70</definedName>
    <definedName name="SIS072_F_Papildomadedam6Kainos1">'Forma 1'!$E$71</definedName>
    <definedName name="SIS072_F_Papildomadedam6Rodiklispastaba1">'Forma 1'!$D$71</definedName>
    <definedName name="SIS072_F_Papildomadedam7Kainos1">'Forma 1'!$E$72</definedName>
    <definedName name="SIS072_F_Papildomadedam7Rodiklispastaba1">'Forma 1'!$D$72</definedName>
    <definedName name="SIS072_F_Papildomadedam8Kainos1">'Forma 1'!$E$73</definedName>
    <definedName name="SIS072_F_Papildomadedam8Rodiklispastaba1">'Forma 1'!$D$73</definedName>
    <definedName name="SIS072_F_Papildomadedam9Kainos1">'Forma 1'!$E$74</definedName>
    <definedName name="SIS072_F_Papildomadedam9Rodiklispastaba1">'Forma 1'!$D$74</definedName>
    <definedName name="SIS072_F_Pastoviojikain1Kainos1">'Forma 1'!$E$52</definedName>
    <definedName name="SIS072_F_Pastoviojikain2Kainos1">'Forma 1'!$E$60</definedName>
    <definedName name="SIS072_F_Praejusimenesi1Kainos1">'Forma 1'!$E$80</definedName>
    <definedName name="SIS072_F_Praejusimenesi1Rodiklispastaba1">'Forma 1'!$D$80</definedName>
    <definedName name="SIS072_F_Praejusimenesi2Kainos1">'Forma 1'!$E$81</definedName>
    <definedName name="SIS072_F_Praejusimenesi2Rodiklispastaba1">'Forma 1'!$D$81</definedName>
    <definedName name="SIS072_F_Praejusimenesi3Kainos1">'Forma 1'!$E$89</definedName>
    <definedName name="SIS072_F_Praejusimenesi3Rodiklispastaba1">'Forma 1'!$D$89</definedName>
    <definedName name="SIS072_F_Savivaldybeiva10Kainos1">'Forma 1'!$E$92</definedName>
    <definedName name="SIS072_F_Savivaldybeiva10Rodiklispastaba1">'Forma 1'!$D$92</definedName>
    <definedName name="SIS072_F_Savivaldybeiva11Kainos1">'Forma 1'!$E$93</definedName>
    <definedName name="SIS072_F_Savivaldybeiva11Rodiklispastaba1">'Forma 1'!$D$93</definedName>
    <definedName name="SIS072_F_Savivaldybeiva12Kainos1">'Forma 1'!$E$94</definedName>
    <definedName name="SIS072_F_Savivaldybeiva12Rodiklispastaba1">'Forma 1'!$D$94</definedName>
    <definedName name="SIS072_F_Savivaldybeiva13Kainos1">'Forma 1'!$E$95</definedName>
    <definedName name="SIS072_F_Savivaldybeiva13Rodiklispastaba1">'Forma 1'!$D$95</definedName>
    <definedName name="SIS072_F_Savivaldybeiva14Kainos1">'Forma 1'!$E$96</definedName>
    <definedName name="SIS072_F_Savivaldybeiva14Rodiklispastaba1">'Forma 1'!$D$96</definedName>
    <definedName name="SIS072_F_Savivaldybeiva1Kainos1">'Forma 1'!$E$82</definedName>
    <definedName name="SIS072_F_Savivaldybeiva1Rodiklispastaba1">'Forma 1'!$D$82</definedName>
    <definedName name="SIS072_F_Savivaldybeiva2Kainos1">'Forma 1'!$E$83</definedName>
    <definedName name="SIS072_F_Savivaldybeiva2Rodiklispastaba1">'Forma 1'!$D$83</definedName>
    <definedName name="SIS072_F_Savivaldybeiva3Kainos1">'Forma 1'!$E$84</definedName>
    <definedName name="SIS072_F_Savivaldybeiva3Rodiklispastaba1">'Forma 1'!$D$84</definedName>
    <definedName name="SIS072_F_Savivaldybeiva4Kainos1">'Forma 1'!$E$85</definedName>
    <definedName name="SIS072_F_Savivaldybeiva4Rodiklispastaba1">'Forma 1'!$D$85</definedName>
    <definedName name="SIS072_F_Savivaldybeiva5Kainos1">'Forma 1'!$E$86</definedName>
    <definedName name="SIS072_F_Savivaldybeiva5Rodiklispastaba1">'Forma 1'!$D$86</definedName>
    <definedName name="SIS072_F_Savivaldybeiva6Kainos1">'Forma 1'!$E$87</definedName>
    <definedName name="SIS072_F_Savivaldybeiva6Rodiklispastaba1">'Forma 1'!$D$87</definedName>
    <definedName name="SIS072_F_Savivaldybeiva7Kainos1">'Forma 1'!$E$88</definedName>
    <definedName name="SIS072_F_Savivaldybeiva7Rodiklispastaba1">'Forma 1'!$D$88</definedName>
    <definedName name="SIS072_F_Savivaldybeiva8Kainos1">'Forma 1'!$E$90</definedName>
    <definedName name="SIS072_F_Savivaldybeiva8Rodiklispastaba1">'Forma 1'!$D$90</definedName>
    <definedName name="SIS072_F_Savivaldybeiva9Kainos1">'Forma 1'!$E$91</definedName>
    <definedName name="SIS072_F_Savivaldybeiva9Rodiklispastaba1">'Forma 1'!$D$91</definedName>
    <definedName name="SIS072_F_Silumosisigiji1Kainos1">'Forma 1'!$E$50</definedName>
    <definedName name="SIS072_F_Silumosperdavi2Kainos1">'Forma 1'!$E$55</definedName>
    <definedName name="SIS072_F_Silumosprodukt2Kainos1">'Forma 1'!$E$12</definedName>
    <definedName name="SIS072_F_Sprendimasnuta1Kainos1">'Forma 1'!$E$97</definedName>
    <definedName name="SIS072_F_Sprendimasnuta1Matovnt1">'Forma 1'!$C$97</definedName>
    <definedName name="SIS072_F_Sprendimasnuta1Rodiklispastaba1">'Forma 1'!$D$97</definedName>
    <definedName name="SIS072_F_Subsidijosdydis1Kainos1">'Forma 1'!$E$77</definedName>
    <definedName name="SIS072_F_Subsidijosdydis1Rodiklispastaba1">'Forma 1'!$D$77</definedName>
    <definedName name="SIS072_F_Vidutinesverti1Kainos1">'Forma 1'!$E$16</definedName>
    <definedName name="SIS072_F_Vidutinesverti1Rodiklispastaba1">'Forma 1'!$D$16</definedName>
    <definedName name="SIS072_F_Vienanareskain1Kainos1">'Forma 1'!$E$13</definedName>
    <definedName name="SIS072_F_Vienanareskain2FormuleKainos1">'Forma 1'!$E$15</definedName>
    <definedName name="SIS072_F_Vienanareskain2FormuleRodiklispastaba1">'Forma 1'!$D$15</definedName>
    <definedName name="SIS072_F_Vienanareskain2Kainos1">'Forma 1'!$E$14</definedName>
    <definedName name="SIS072_F_Vienanaressilu1Kainos1">'Forma 1'!$E$56</definedName>
    <definedName name="SIS072_F_Vienanaressilu2FormuleKainos1">'Forma 1'!$E$58</definedName>
    <definedName name="SIS072_F_Vienanaressilu2FormuleRodiklispastaba1">'Forma 1'!$D$58</definedName>
    <definedName name="SIS072_F_Vienanaressilu2Kainos1">'Forma 1'!$E$57</definedName>
    <definedName name="SIS012_D_Faktas" localSheetId="0">'Forma 2'!$E$8</definedName>
    <definedName name="SIS012_D_GalutineKarstoVandens" localSheetId="0">'Forma 2'!$B$21</definedName>
    <definedName name="SIS012_D_GalutineKarstoVandens2" localSheetId="0">'Forma 2'!$B$22</definedName>
    <definedName name="SIS012_D_GeriamojoVandensPardavimo" localSheetId="0">'Forma 2'!$B$16</definedName>
    <definedName name="SIS012_D_GeriamojoVandensTiekimo" localSheetId="0">'Forma 2'!$B$15</definedName>
    <definedName name="SIS012_D_KarstoVandensKainos" localSheetId="0">'Forma 2'!$B$11</definedName>
    <definedName name="SIS012_D_KarstoVandensKainos2" localSheetId="0">'Forma 2'!$B$12</definedName>
    <definedName name="SIS012_D_KarstoVandensKainos2formule" localSheetId="0">'Forma 2'!$B$13</definedName>
    <definedName name="SIS012_D_MatoVnt" localSheetId="0">'Forma 2'!$C$8</definedName>
    <definedName name="SIS012_D_NutarimasArUkio" localSheetId="0">'Forma 2'!$B$23</definedName>
    <definedName name="SIS012_D_PAPILDOMADEDAMOJI" localSheetId="0">'Forma 2'!$B$17</definedName>
    <definedName name="SIS012_D_PapildomaDedamojiDel" localSheetId="0">'Forma 2'!$B$18</definedName>
    <definedName name="SIS012_D_PapildomaDedamojiDel2" localSheetId="0">'Forma 2'!$B$19</definedName>
    <definedName name="SIS012_D_PapildomaDedamojiDel3" localSheetId="0">'Forma 2'!$B$20</definedName>
    <definedName name="SIS012_D_Rodiklis" localSheetId="0">'Forma 2'!$D$8</definedName>
    <definedName name="SIS012_D_SilumosKainaNaudojama" localSheetId="0">'Forma 2'!$B$14</definedName>
    <definedName name="SIS012_F_GalutineKarstoVandens2Faktas" localSheetId="0">'Forma 2'!$E$22</definedName>
    <definedName name="SIS012_F_GalutineKarstoVandensFaktas" localSheetId="0">'Forma 2'!$E$21</definedName>
    <definedName name="SIS012_F_GeriamojoVandensPardavimoFaktas" localSheetId="0">'Forma 2'!$E$16</definedName>
    <definedName name="SIS012_F_GeriamojoVandensTiekimoFaktas" localSheetId="0">'Forma 2'!$E$15</definedName>
    <definedName name="SIS012_F_GeriamojoVandensTiekimoRodiklis" localSheetId="0">'Forma 2'!$D$15</definedName>
    <definedName name="SIS012_F_KarstoVandensKainos2Faktas" localSheetId="0">'Forma 2'!$E$12</definedName>
    <definedName name="SIS012_F_KarstoVandensKainos2formuleRodiklis" localSheetId="0">'Forma 2'!$D$13</definedName>
    <definedName name="SIS012_F_KarstoVandensKainos2Rodiklis" localSheetId="0">'Forma 2'!$D$12</definedName>
    <definedName name="SIS012_F_KarstoVandensKainosFaktas" localSheetId="0">'Forma 2'!$E$11</definedName>
    <definedName name="SIS012_F_NutarimasArUkioFaktas" localSheetId="0">'Forma 2'!$E$23</definedName>
    <definedName name="SIS012_F_NutarimasArUkioMatoVnt" localSheetId="0">'Forma 2'!$C$23</definedName>
    <definedName name="SIS012_F_NutarimasArUkioRodiklis" localSheetId="0">'Forma 2'!$D$23</definedName>
    <definedName name="SIS012_F_PapildomaDedamojiDel2Faktas" localSheetId="0">'Forma 2'!$E$19</definedName>
    <definedName name="SIS012_F_PapildomaDedamojiDel2Rodiklis" localSheetId="0">'Forma 2'!$D$19</definedName>
    <definedName name="SIS012_F_PapildomaDedamojiDel3Faktas" localSheetId="0">'Forma 2'!$E$20</definedName>
    <definedName name="SIS012_F_PapildomaDedamojiDel3Rodiklis" localSheetId="0">'Forma 2'!$D$20</definedName>
    <definedName name="SIS012_F_PapildomaDedamojiDelFaktas" localSheetId="0">'Forma 2'!$E$18</definedName>
    <definedName name="SIS012_F_PapildomaDedamojiDelRodiklis" localSheetId="0">'Forma 2'!$D$18</definedName>
    <definedName name="SIS012_F_PAPILDOMADEDAMOJIFaktas" localSheetId="0">'Forma 2'!$E$17</definedName>
    <definedName name="SIS012_F_SilumosKainaNaudojamaFaktas" localSheetId="0">'Forma 2'!$E$14</definedName>
    <definedName name="SIS012b_D_Faktas" localSheetId="1">'Forma 3'!$E$8</definedName>
    <definedName name="SIS012b_D_GalutineKarstoVandens" localSheetId="1">'Forma 3'!$B$21</definedName>
    <definedName name="SIS012b_D_GalutineKarstoVandens2" localSheetId="1">'Forma 3'!$B$22</definedName>
    <definedName name="SIS012b_D_GeriamojoVandensPardavimo" localSheetId="1">'Forma 3'!$B$16</definedName>
    <definedName name="SIS012b_D_GeriamojoVandensTiekimo" localSheetId="1">'Forma 3'!$B$15</definedName>
    <definedName name="SIS012b_D_KarstoVandensKainos" localSheetId="1">'Forma 3'!$B$11</definedName>
    <definedName name="SIS012b_D_KarstoVandensKainos2" localSheetId="1">'Forma 3'!$B$12</definedName>
    <definedName name="SIS012b_D_KarstoVandensKainos2formule" localSheetId="1">'Forma 3'!$B$13</definedName>
    <definedName name="SIS012b_D_MatoVnt" localSheetId="1">'Forma 3'!$C$8</definedName>
    <definedName name="SIS012b_D_NutarimasArUkio" localSheetId="1">'Forma 3'!$B$23</definedName>
    <definedName name="SIS012b_D_PAPILDOMADEDAMOJI" localSheetId="1">'Forma 3'!$B$17</definedName>
    <definedName name="SIS012b_D_PapildomaDedamojiDel" localSheetId="1">'Forma 3'!$B$18</definedName>
    <definedName name="SIS012b_D_PapildomaDedamojiDel2" localSheetId="1">'Forma 3'!$B$19</definedName>
    <definedName name="SIS012b_D_PapildomaDedamojiDel3" localSheetId="1">'Forma 3'!$B$20</definedName>
    <definedName name="SIS012b_D_Rodiklis" localSheetId="1">'Forma 3'!$D$8</definedName>
    <definedName name="SIS012b_D_SilumosKainaNaudojama" localSheetId="1">'Forma 3'!$B$14</definedName>
    <definedName name="SIS012b_F_GalutineKarstoVandens2Faktas" localSheetId="1">'Forma 3'!$E$22</definedName>
    <definedName name="SIS012b_F_GalutineKarstoVandensFaktas" localSheetId="1">'Forma 3'!$E$21</definedName>
    <definedName name="SIS012b_F_GeriamojoVandensPardavimoFaktas" localSheetId="1">'Forma 3'!$E$16</definedName>
    <definedName name="SIS012b_F_GeriamojoVandensTiekimoFaktas" localSheetId="1">'Forma 3'!$E$15</definedName>
    <definedName name="SIS012b_F_GeriamojoVandensTiekimoRodiklis" localSheetId="1">'Forma 3'!$D$15</definedName>
    <definedName name="SIS012b_F_KarstoVandensKainos2Faktas" localSheetId="1">'Forma 3'!$E$12</definedName>
    <definedName name="SIS012b_F_KarstoVandensKainos2formuleRodiklis" localSheetId="1">'Forma 3'!$D$13</definedName>
    <definedName name="SIS012b_F_KarstoVandensKainos2Rodiklis" localSheetId="1">'Forma 3'!$D$12</definedName>
    <definedName name="SIS012b_F_KarstoVandensKainosFaktas" localSheetId="1">'Forma 3'!$E$11</definedName>
    <definedName name="SIS012b_F_NutarimasArUkioFaktas" localSheetId="1">'Forma 3'!$E$23</definedName>
    <definedName name="SIS012b_F_NutarimasArUkioMatoVnt" localSheetId="1">'Forma 3'!$C$23</definedName>
    <definedName name="SIS012b_F_NutarimasArUkioRodiklis" localSheetId="1">'Forma 3'!$D$23</definedName>
    <definedName name="SIS012b_F_PapildomaDedamojiDel2Faktas" localSheetId="1">'Forma 3'!$E$19</definedName>
    <definedName name="SIS012b_F_PapildomaDedamojiDel2Rodiklis" localSheetId="1">'Forma 3'!$D$19</definedName>
    <definedName name="SIS012b_F_PapildomaDedamojiDel3Faktas" localSheetId="1">'Forma 3'!$E$20</definedName>
    <definedName name="SIS012b_F_PapildomaDedamojiDel3Rodiklis" localSheetId="1">'Forma 3'!$D$20</definedName>
    <definedName name="SIS012b_F_PapildomaDedamojiDelFaktas" localSheetId="1">'Forma 3'!$E$18</definedName>
    <definedName name="SIS012b_F_PapildomaDedamojiDelRodiklis" localSheetId="1">'Forma 3'!$D$18</definedName>
    <definedName name="SIS012b_F_PAPILDOMADEDAMOJIFaktas" localSheetId="1">'Forma 3'!$E$17</definedName>
    <definedName name="SIS012b_F_SilumosKainaNaudojamaFaktas" localSheetId="1">'Forma 3'!$E$14</definedName>
    <definedName name="SIS072_D_Apskaiciuotasi1" localSheetId="2">'Forma 1'!$B$76</definedName>
    <definedName name="SIS072_D_Galutinesilumo1" localSheetId="2">'Forma 1'!$B$78</definedName>
    <definedName name="SIS072_D_Galutinesilumo2" localSheetId="2">'Forma 1'!$B$79</definedName>
    <definedName name="SIS072_D_Gamtinesdujos1" localSheetId="2">'Forma 1'!$B$17</definedName>
    <definedName name="SIS072_D_Gamtiniudujuku1" localSheetId="2">'Forma 1'!$B$18</definedName>
    <definedName name="SIS072_D_Gamtiniudujuku2" localSheetId="2">'Forma 1'!$B$19</definedName>
    <definedName name="SIS072_D_Kainos1" localSheetId="2">'Forma 1'!$E$9</definedName>
    <definedName name="SIS072_D_Kintamojikaino1" localSheetId="2">'Forma 1'!$B$53</definedName>
    <definedName name="SIS072_D_Kintamojikaino2" localSheetId="2">'Forma 1'!$B$61</definedName>
    <definedName name="SIS072_D_Kurorusisivard1" localSheetId="2">'Forma 1'!$B$47</definedName>
    <definedName name="SIS072_D_Kurorusisivard2" localSheetId="2">'Forma 1'!$B$48</definedName>
    <definedName name="SIS072_D_Kurorusisivard3" localSheetId="2">'Forma 1'!$B$49</definedName>
    <definedName name="SIS072_D_Matovnt1" localSheetId="2">'Forma 1'!$C$9</definedName>
    <definedName name="SIS072_D_Mazmeninioapta1" localSheetId="2">'Forma 1'!$B$62</definedName>
    <definedName name="SIS072_D_Mazmeninioapta2" localSheetId="2">'Forma 1'!$B$63</definedName>
    <definedName name="SIS072_D_Mazmeninioapta3" localSheetId="2">'Forma 1'!$B$64</definedName>
    <definedName name="SIS072_D_Nenurodytakuro1" localSheetId="2">'Forma 1'!$B$21</definedName>
    <definedName name="SIS072_D_Nenurodytakuro10" localSheetId="2">'Forma 1'!$B$34</definedName>
    <definedName name="SIS072_D_Nenurodytakuro11" localSheetId="2">'Forma 1'!$B$36</definedName>
    <definedName name="SIS072_D_Nenurodytakuro12" localSheetId="2">'Forma 1'!$B$37</definedName>
    <definedName name="SIS072_D_Nenurodytakuro13" localSheetId="2">'Forma 1'!$B$39</definedName>
    <definedName name="SIS072_D_Nenurodytakuro14" localSheetId="2">'Forma 1'!$B$40</definedName>
    <definedName name="SIS072_D_Nenurodytakuro15" localSheetId="2">'Forma 1'!$B$42</definedName>
    <definedName name="SIS072_D_Nenurodytakuro16" localSheetId="2">'Forma 1'!$B$43</definedName>
    <definedName name="SIS072_D_Nenurodytakuro17" localSheetId="2">'Forma 1'!$B$45</definedName>
    <definedName name="SIS072_D_Nenurodytakuro18" localSheetId="2">'Forma 1'!$B$46</definedName>
    <definedName name="SIS072_D_Nenurodytakuro2" localSheetId="2">'Forma 1'!$B$22</definedName>
    <definedName name="SIS072_D_Nenurodytakuro3" localSheetId="2">'Forma 1'!$B$24</definedName>
    <definedName name="SIS072_D_Nenurodytakuro4" localSheetId="2">'Forma 1'!$B$25</definedName>
    <definedName name="SIS072_D_Nenurodytakuro5" localSheetId="2">'Forma 1'!$B$27</definedName>
    <definedName name="SIS072_D_Nenurodytakuro6" localSheetId="2">'Forma 1'!$B$28</definedName>
    <definedName name="SIS072_D_Nenurodytakuro7" localSheetId="2">'Forma 1'!$B$30</definedName>
    <definedName name="SIS072_D_Nenurodytakuro8" localSheetId="2">'Forma 1'!$B$31</definedName>
    <definedName name="SIS072_D_Nenurodytakuro9" localSheetId="2">'Forma 1'!$B$33</definedName>
    <definedName name="SIS072_D_Nepadengtusana1" localSheetId="2">'Forma 1'!$B$65</definedName>
    <definedName name="SIS072_D_Papildomadedam1" localSheetId="2">'Forma 1'!$B$66</definedName>
    <definedName name="SIS072_D_Papildomadedam10" localSheetId="2">'Forma 1'!$B$75</definedName>
    <definedName name="SIS072_D_Papildomadedam2" localSheetId="2">'Forma 1'!$B$67</definedName>
    <definedName name="SIS072_D_Papildomadedam3" localSheetId="2">'Forma 1'!$B$68</definedName>
    <definedName name="SIS072_D_Papildomadedam4" localSheetId="2">'Forma 1'!$B$69</definedName>
    <definedName name="SIS072_D_Papildomadedam5" localSheetId="2">'Forma 1'!$B$70</definedName>
    <definedName name="SIS072_D_Papildomadedam6" localSheetId="2">'Forma 1'!$B$71</definedName>
    <definedName name="SIS072_D_Papildomadedam7" localSheetId="2">'Forma 1'!$B$72</definedName>
    <definedName name="SIS072_D_Papildomadedam8" localSheetId="2">'Forma 1'!$B$73</definedName>
    <definedName name="SIS072_D_Papildomadedam9" localSheetId="2">'Forma 1'!$B$74</definedName>
    <definedName name="SIS072_D_Pastoviojikain1" localSheetId="2">'Forma 1'!$B$52</definedName>
    <definedName name="SIS072_D_Pastoviojikain2" localSheetId="2">'Forma 1'!$B$60</definedName>
    <definedName name="SIS072_D_Praejusimenesi1" localSheetId="2">'Forma 1'!$B$80</definedName>
    <definedName name="SIS072_D_Praejusimenesi2" localSheetId="2">'Forma 1'!$B$81</definedName>
    <definedName name="SIS072_D_Praejusimenesi3" localSheetId="2">'Forma 1'!$B$89</definedName>
    <definedName name="SIS072_D_Prasomepasirin1" localSheetId="2">'Forma 1'!$B$20</definedName>
    <definedName name="SIS072_D_Prasomepasirin2" localSheetId="2">'Forma 1'!$B$23</definedName>
    <definedName name="SIS072_D_Prasomepasirin3" localSheetId="2">'Forma 1'!$B$26</definedName>
    <definedName name="SIS072_D_Prasomepasirin4" localSheetId="2">'Forma 1'!$B$29</definedName>
    <definedName name="SIS072_D_Prasomepasirin5" localSheetId="2">'Forma 1'!$B$32</definedName>
    <definedName name="SIS072_D_Prasomepasirin6" localSheetId="2">'Forma 1'!$B$35</definedName>
    <definedName name="SIS072_D_Prasomepasirin7" localSheetId="2">'Forma 1'!$B$38</definedName>
    <definedName name="SIS072_D_Prasomepasirin8" localSheetId="2">'Forma 1'!$B$41</definedName>
    <definedName name="SIS072_D_Prasomepasirin9" localSheetId="2">'Forma 1'!$B$44</definedName>
    <definedName name="SIS072_D_Rodiklispastaba1" localSheetId="2">'Forma 1'!$D$9</definedName>
    <definedName name="SIS072_D_Savivaldybeiva1" localSheetId="2">'Forma 1'!$B$82</definedName>
    <definedName name="SIS072_D_Savivaldybeiva10" localSheetId="2">'Forma 1'!$B$92</definedName>
    <definedName name="SIS072_D_Savivaldybeiva11" localSheetId="2">'Forma 1'!$B$93</definedName>
    <definedName name="SIS072_D_Savivaldybeiva12" localSheetId="2">'Forma 1'!$B$94</definedName>
    <definedName name="SIS072_D_Savivaldybeiva13" localSheetId="2">'Forma 1'!$B$95</definedName>
    <definedName name="SIS072_D_Savivaldybeiva14" localSheetId="2">'Forma 1'!$B$96</definedName>
    <definedName name="SIS072_D_Savivaldybeiva2" localSheetId="2">'Forma 1'!$B$83</definedName>
    <definedName name="SIS072_D_Savivaldybeiva3" localSheetId="2">'Forma 1'!$B$84</definedName>
    <definedName name="SIS072_D_Savivaldybeiva4" localSheetId="2">'Forma 1'!$B$85</definedName>
    <definedName name="SIS072_D_Savivaldybeiva5" localSheetId="2">'Forma 1'!$B$86</definedName>
    <definedName name="SIS072_D_Savivaldybeiva6" localSheetId="2">'Forma 1'!$B$87</definedName>
    <definedName name="SIS072_D_Savivaldybeiva7" localSheetId="2">'Forma 1'!$B$88</definedName>
    <definedName name="SIS072_D_Savivaldybeiva8" localSheetId="2">'Forma 1'!$B$90</definedName>
    <definedName name="SIS072_D_Savivaldybeiva9" localSheetId="2">'Forma 1'!$B$91</definedName>
    <definedName name="SIS072_D_Silumosisigiji1" localSheetId="2">'Forma 1'!$B$50</definedName>
    <definedName name="SIS072_D_Silumosperdavi1" localSheetId="2">'Forma 1'!$B$54</definedName>
    <definedName name="SIS072_D_Silumosperdavi2" localSheetId="2">'Forma 1'!$B$55</definedName>
    <definedName name="SIS072_D_Silumosperdavi3" localSheetId="2">'Forma 1'!$B$59</definedName>
    <definedName name="SIS072_D_Silumosprodukt1" localSheetId="2">'Forma 1'!$B$11</definedName>
    <definedName name="SIS072_D_Silumosprodukt2" localSheetId="2">'Forma 1'!$B$12</definedName>
    <definedName name="SIS072_D_Silumosprodukt3" localSheetId="2">'Forma 1'!$B$51</definedName>
    <definedName name="SIS072_D_Sprendimasnuta1" localSheetId="2">'Forma 1'!$B$97</definedName>
    <definedName name="SIS072_D_Subsidijosdydis1" localSheetId="2">'Forma 1'!$B$77</definedName>
    <definedName name="SIS072_D_Vidutinesverti1" localSheetId="2">'Forma 1'!$B$16</definedName>
    <definedName name="SIS072_D_Vienanareskain1" localSheetId="2">'Forma 1'!$B$13</definedName>
    <definedName name="SIS072_D_Vienanareskain2" localSheetId="2">'Forma 1'!$B$14</definedName>
    <definedName name="SIS072_D_Vienanareskain2Formule" localSheetId="2">'Forma 1'!$B$15</definedName>
    <definedName name="SIS072_D_Vienanaressilu1" localSheetId="2">'Forma 1'!$B$56</definedName>
    <definedName name="SIS072_D_Vienanaressilu2" localSheetId="2">'Forma 1'!$B$57</definedName>
    <definedName name="SIS072_D_Vienanaressilu2Formule" localSheetId="2">'Forma 1'!$B$58</definedName>
    <definedName name="SIS072_F_Apskaiciuotasi1Kainos1" localSheetId="2">'Forma 1'!$E$76</definedName>
    <definedName name="SIS072_F_Galutinesilumo1Kainos1" localSheetId="2">'Forma 1'!$E$78</definedName>
    <definedName name="SIS072_F_Galutinesilumo2Kainos1" localSheetId="2">'Forma 1'!$E$79</definedName>
    <definedName name="SIS072_F_Gamtiniudujuku1Kainos1" localSheetId="2">'Forma 1'!$E$18</definedName>
    <definedName name="SIS072_F_Gamtiniudujuku1Rodiklispastaba1" localSheetId="2">'Forma 1'!$D$18</definedName>
    <definedName name="SIS072_F_Gamtiniudujuku2Kainos1" localSheetId="2">'Forma 1'!$E$19</definedName>
    <definedName name="SIS072_F_Gamtiniudujuku2Rodiklispastaba1" localSheetId="2">'Forma 1'!$D$19</definedName>
    <definedName name="SIS072_F_Kintamojikaino1Kainos1" localSheetId="2">'Forma 1'!$E$53</definedName>
    <definedName name="SIS072_F_Kintamojikaino2Kainos1" localSheetId="2">'Forma 1'!$E$61</definedName>
    <definedName name="SIS072_F_Kurorusisivard2Kainos1" localSheetId="2">'Forma 1'!$E$48</definedName>
    <definedName name="SIS072_F_Kurorusisivard2Rodiklispastaba1" localSheetId="2">'Forma 1'!$D$48</definedName>
    <definedName name="SIS072_F_Kurorusisivard3Kainos1" localSheetId="2">'Forma 1'!$E$49</definedName>
    <definedName name="SIS072_F_Kurorusisivard3Rodiklispastaba1" localSheetId="2">'Forma 1'!$D$49</definedName>
    <definedName name="SIS072_F_Mazmeninioapta2Kainos1" localSheetId="2">'Forma 1'!$E$63</definedName>
    <definedName name="SIS072_F_Mazmeninioapta3Kainos1" localSheetId="2">'Forma 1'!$E$64</definedName>
    <definedName name="SIS072_F_Nenurodytakuro10Kainos1" localSheetId="2">'Forma 1'!$E$34</definedName>
    <definedName name="SIS072_F_Nenurodytakuro10Rodiklispastaba1" localSheetId="2">'Forma 1'!$D$34</definedName>
    <definedName name="SIS072_F_Nenurodytakuro11Kainos1" localSheetId="2">'Forma 1'!$E$36</definedName>
    <definedName name="SIS072_F_Nenurodytakuro11Rodiklispastaba1" localSheetId="2">'Forma 1'!$D$36</definedName>
    <definedName name="SIS072_F_Nenurodytakuro12Kainos1" localSheetId="2">'Forma 1'!$E$37</definedName>
    <definedName name="SIS072_F_Nenurodytakuro12Rodiklispastaba1" localSheetId="2">'Forma 1'!$D$37</definedName>
    <definedName name="SIS072_F_Nenurodytakuro13Kainos1" localSheetId="2">'Forma 1'!$E$39</definedName>
    <definedName name="SIS072_F_Nenurodytakuro13Rodiklispastaba1" localSheetId="2">'Forma 1'!$D$39</definedName>
    <definedName name="SIS072_F_Nenurodytakuro14Kainos1" localSheetId="2">'Forma 1'!$E$40</definedName>
    <definedName name="SIS072_F_Nenurodytakuro14Rodiklispastaba1" localSheetId="2">'Forma 1'!$D$40</definedName>
    <definedName name="SIS072_F_Nenurodytakuro15Kainos1" localSheetId="2">'Forma 1'!$E$42</definedName>
    <definedName name="SIS072_F_Nenurodytakuro15Rodiklispastaba1" localSheetId="2">'Forma 1'!$D$42</definedName>
    <definedName name="SIS072_F_Nenurodytakuro16Kainos1" localSheetId="2">'Forma 1'!$E$43</definedName>
    <definedName name="SIS072_F_Nenurodytakuro16Rodiklispastaba1" localSheetId="2">'Forma 1'!$D$43</definedName>
    <definedName name="SIS072_F_Nenurodytakuro17Kainos1" localSheetId="2">'Forma 1'!$E$45</definedName>
    <definedName name="SIS072_F_Nenurodytakuro17Rodiklispastaba1" localSheetId="2">'Forma 1'!$D$45</definedName>
    <definedName name="SIS072_F_Nenurodytakuro18Kainos1" localSheetId="2">'Forma 1'!$E$46</definedName>
    <definedName name="SIS072_F_Nenurodytakuro18Rodiklispastaba1" localSheetId="2">'Forma 1'!$D$46</definedName>
    <definedName name="SIS072_F_Nenurodytakuro1Kainos1" localSheetId="2">'Forma 1'!$E$21</definedName>
    <definedName name="SIS072_F_Nenurodytakuro1Rodiklispastaba1" localSheetId="2">'Forma 1'!$D$21</definedName>
    <definedName name="SIS072_F_Nenurodytakuro2Kainos1" localSheetId="2">'Forma 1'!$E$22</definedName>
    <definedName name="SIS072_F_Nenurodytakuro2Rodiklispastaba1" localSheetId="2">'Forma 1'!$D$22</definedName>
    <definedName name="SIS072_F_Nenurodytakuro3Kainos1" localSheetId="2">'Forma 1'!$E$24</definedName>
    <definedName name="SIS072_F_Nenurodytakuro3Rodiklispastaba1" localSheetId="2">'Forma 1'!$D$24</definedName>
    <definedName name="SIS072_F_Nenurodytakuro4Kainos1" localSheetId="2">'Forma 1'!$E$25</definedName>
    <definedName name="SIS072_F_Nenurodytakuro4Rodiklispastaba1" localSheetId="2">'Forma 1'!$D$25</definedName>
    <definedName name="SIS072_F_Nenurodytakuro5Kainos1" localSheetId="2">'Forma 1'!$E$27</definedName>
    <definedName name="SIS072_F_Nenurodytakuro5Rodiklispastaba1" localSheetId="2">'Forma 1'!$D$27</definedName>
    <definedName name="SIS072_F_Nenurodytakuro6Kainos1" localSheetId="2">'Forma 1'!$E$28</definedName>
    <definedName name="SIS072_F_Nenurodytakuro6Rodiklispastaba1" localSheetId="2">'Forma 1'!$D$28</definedName>
    <definedName name="SIS072_F_Nenurodytakuro7Kainos1" localSheetId="2">'Forma 1'!$E$30</definedName>
    <definedName name="SIS072_F_Nenurodytakuro7Rodiklispastaba1" localSheetId="2">'Forma 1'!$D$30</definedName>
    <definedName name="SIS072_F_Nenurodytakuro8Kainos1" localSheetId="2">'Forma 1'!$E$31</definedName>
    <definedName name="SIS072_F_Nenurodytakuro8Rodiklispastaba1" localSheetId="2">'Forma 1'!$D$31</definedName>
    <definedName name="SIS072_F_Nenurodytakuro9Kainos1" localSheetId="2">'Forma 1'!$E$33</definedName>
    <definedName name="SIS072_F_Nenurodytakuro9Rodiklispastaba1" localSheetId="2">'Forma 1'!$D$33</definedName>
    <definedName name="SIS072_F_Nepadengtusana1Kainos1" localSheetId="2">'Forma 1'!$E$65</definedName>
    <definedName name="SIS072_F_Papildomadedam10Kainos1" localSheetId="2">'Forma 1'!$E$75</definedName>
    <definedName name="SIS072_F_Papildomadedam10Rodiklispastaba1" localSheetId="2">'Forma 1'!$D$75</definedName>
    <definedName name="SIS072_F_Papildomadedam1Kainos1" localSheetId="2">'Forma 1'!$E$66</definedName>
    <definedName name="SIS072_F_Papildomadedam1Rodiklispastaba1" localSheetId="2">'Forma 1'!$D$66</definedName>
    <definedName name="SIS072_F_Papildomadedam2Kainos1" localSheetId="2">'Forma 1'!$E$67</definedName>
    <definedName name="SIS072_F_Papildomadedam2Rodiklispastaba1" localSheetId="2">'Forma 1'!$D$67</definedName>
    <definedName name="SIS072_F_Papildomadedam3Kainos1" localSheetId="2">'Forma 1'!$E$68</definedName>
    <definedName name="SIS072_F_Papildomadedam3Rodiklispastaba1" localSheetId="2">'Forma 1'!$D$68</definedName>
    <definedName name="SIS072_F_Papildomadedam4Kainos1" localSheetId="2">'Forma 1'!$E$69</definedName>
    <definedName name="SIS072_F_Papildomadedam4Rodiklispastaba1" localSheetId="2">'Forma 1'!$D$69</definedName>
    <definedName name="SIS072_F_Papildomadedam5Kainos1" localSheetId="2">'Forma 1'!$E$70</definedName>
    <definedName name="SIS072_F_Papildomadedam5Rodiklispastaba1" localSheetId="2">'Forma 1'!$D$70</definedName>
    <definedName name="SIS072_F_Papildomadedam6Kainos1" localSheetId="2">'Forma 1'!$E$71</definedName>
    <definedName name="SIS072_F_Papildomadedam6Rodiklispastaba1" localSheetId="2">'Forma 1'!$D$71</definedName>
    <definedName name="SIS072_F_Papildomadedam7Kainos1" localSheetId="2">'Forma 1'!$E$72</definedName>
    <definedName name="SIS072_F_Papildomadedam7Rodiklispastaba1" localSheetId="2">'Forma 1'!$D$72</definedName>
    <definedName name="SIS072_F_Papildomadedam8Kainos1" localSheetId="2">'Forma 1'!$E$73</definedName>
    <definedName name="SIS072_F_Papildomadedam8Rodiklispastaba1" localSheetId="2">'Forma 1'!$D$73</definedName>
    <definedName name="SIS072_F_Papildomadedam9Kainos1" localSheetId="2">'Forma 1'!$E$74</definedName>
    <definedName name="SIS072_F_Papildomadedam9Rodiklispastaba1" localSheetId="2">'Forma 1'!$D$74</definedName>
    <definedName name="SIS072_F_Pastoviojikain1Kainos1" localSheetId="2">'Forma 1'!$E$52</definedName>
    <definedName name="SIS072_F_Pastoviojikain2Kainos1" localSheetId="2">'Forma 1'!$E$60</definedName>
    <definedName name="SIS072_F_Praejusimenesi1Kainos1" localSheetId="2">'Forma 1'!$E$80</definedName>
    <definedName name="SIS072_F_Praejusimenesi1Rodiklispastaba1" localSheetId="2">'Forma 1'!$D$80</definedName>
    <definedName name="SIS072_F_Praejusimenesi2Kainos1" localSheetId="2">'Forma 1'!$E$81</definedName>
    <definedName name="SIS072_F_Praejusimenesi2Rodiklispastaba1" localSheetId="2">'Forma 1'!$D$81</definedName>
    <definedName name="SIS072_F_Praejusimenesi3Kainos1" localSheetId="2">'Forma 1'!$E$89</definedName>
    <definedName name="SIS072_F_Praejusimenesi3Rodiklispastaba1" localSheetId="2">'Forma 1'!$D$89</definedName>
    <definedName name="SIS072_F_Savivaldybeiva10Kainos1" localSheetId="2">'Forma 1'!$E$92</definedName>
    <definedName name="SIS072_F_Savivaldybeiva10Rodiklispastaba1" localSheetId="2">'Forma 1'!$D$92</definedName>
    <definedName name="SIS072_F_Savivaldybeiva11Kainos1" localSheetId="2">'Forma 1'!$E$93</definedName>
    <definedName name="SIS072_F_Savivaldybeiva11Rodiklispastaba1" localSheetId="2">'Forma 1'!$D$93</definedName>
    <definedName name="SIS072_F_Savivaldybeiva12Kainos1" localSheetId="2">'Forma 1'!$E$94</definedName>
    <definedName name="SIS072_F_Savivaldybeiva12Rodiklispastaba1" localSheetId="2">'Forma 1'!$D$94</definedName>
    <definedName name="SIS072_F_Savivaldybeiva13Kainos1" localSheetId="2">'Forma 1'!$E$95</definedName>
    <definedName name="SIS072_F_Savivaldybeiva13Rodiklispastaba1" localSheetId="2">'Forma 1'!$D$95</definedName>
    <definedName name="SIS072_F_Savivaldybeiva14Kainos1" localSheetId="2">'Forma 1'!$E$96</definedName>
    <definedName name="SIS072_F_Savivaldybeiva14Rodiklispastaba1" localSheetId="2">'Forma 1'!$D$96</definedName>
    <definedName name="SIS072_F_Savivaldybeiva1Kainos1" localSheetId="2">'Forma 1'!$E$82</definedName>
    <definedName name="SIS072_F_Savivaldybeiva1Rodiklispastaba1" localSheetId="2">'Forma 1'!$D$82</definedName>
    <definedName name="SIS072_F_Savivaldybeiva2Kainos1" localSheetId="2">'Forma 1'!$E$83</definedName>
    <definedName name="SIS072_F_Savivaldybeiva2Rodiklispastaba1" localSheetId="2">'Forma 1'!$D$83</definedName>
    <definedName name="SIS072_F_Savivaldybeiva3Kainos1" localSheetId="2">'Forma 1'!$E$84</definedName>
    <definedName name="SIS072_F_Savivaldybeiva3Rodiklispastaba1" localSheetId="2">'Forma 1'!$D$84</definedName>
    <definedName name="SIS072_F_Savivaldybeiva4Kainos1" localSheetId="2">'Forma 1'!$E$85</definedName>
    <definedName name="SIS072_F_Savivaldybeiva4Rodiklispastaba1" localSheetId="2">'Forma 1'!$D$85</definedName>
    <definedName name="SIS072_F_Savivaldybeiva5Kainos1" localSheetId="2">'Forma 1'!$E$86</definedName>
    <definedName name="SIS072_F_Savivaldybeiva5Rodiklispastaba1" localSheetId="2">'Forma 1'!$D$86</definedName>
    <definedName name="SIS072_F_Savivaldybeiva6Kainos1" localSheetId="2">'Forma 1'!$E$87</definedName>
    <definedName name="SIS072_F_Savivaldybeiva6Rodiklispastaba1" localSheetId="2">'Forma 1'!$D$87</definedName>
    <definedName name="SIS072_F_Savivaldybeiva7Kainos1" localSheetId="2">'Forma 1'!$E$88</definedName>
    <definedName name="SIS072_F_Savivaldybeiva7Rodiklispastaba1" localSheetId="2">'Forma 1'!$D$88</definedName>
    <definedName name="SIS072_F_Savivaldybeiva8Kainos1" localSheetId="2">'Forma 1'!$E$90</definedName>
    <definedName name="SIS072_F_Savivaldybeiva8Rodiklispastaba1" localSheetId="2">'Forma 1'!$D$90</definedName>
    <definedName name="SIS072_F_Savivaldybeiva9Kainos1" localSheetId="2">'Forma 1'!$E$91</definedName>
    <definedName name="SIS072_F_Savivaldybeiva9Rodiklispastaba1" localSheetId="2">'Forma 1'!$D$91</definedName>
    <definedName name="SIS072_F_Silumosisigiji1Kainos1" localSheetId="2">'Forma 1'!$E$50</definedName>
    <definedName name="SIS072_F_Silumosperdavi2Kainos1" localSheetId="2">'Forma 1'!$E$55</definedName>
    <definedName name="SIS072_F_Silumosprodukt2Kainos1" localSheetId="2">'Forma 1'!$E$12</definedName>
    <definedName name="SIS072_F_Sprendimasnuta1Kainos1" localSheetId="2">'Forma 1'!$E$97</definedName>
    <definedName name="SIS072_F_Sprendimasnuta1Matovnt1" localSheetId="2">'Forma 1'!$C$97</definedName>
    <definedName name="SIS072_F_Sprendimasnuta1Rodiklispastaba1" localSheetId="2">'Forma 1'!$D$97</definedName>
    <definedName name="SIS072_F_Subsidijosdydis1Kainos1" localSheetId="2">'Forma 1'!$E$77</definedName>
    <definedName name="SIS072_F_Subsidijosdydis1Rodiklispastaba1" localSheetId="2">'Forma 1'!$D$77</definedName>
    <definedName name="SIS072_F_Vidutinesverti1Kainos1" localSheetId="2">'Forma 1'!$E$16</definedName>
    <definedName name="SIS072_F_Vidutinesverti1Rodiklispastaba1" localSheetId="2">'Forma 1'!$D$16</definedName>
    <definedName name="SIS072_F_Vienanareskain1Kainos1" localSheetId="2">'Forma 1'!$E$13</definedName>
    <definedName name="SIS072_F_Vienanareskain2FormuleKainos1" localSheetId="2">'Forma 1'!$E$15</definedName>
    <definedName name="SIS072_F_Vienanareskain2FormuleRodiklispastaba1" localSheetId="2">'Forma 1'!$D$15</definedName>
    <definedName name="SIS072_F_Vienanareskain2Kainos1" localSheetId="2">'Forma 1'!$E$14</definedName>
    <definedName name="SIS072_F_Vienanaressilu1Kainos1" localSheetId="2">'Forma 1'!$E$56</definedName>
    <definedName name="SIS072_F_Vienanaressilu2FormuleKainos1" localSheetId="2">'Forma 1'!$E$58</definedName>
    <definedName name="SIS072_F_Vienanaressilu2FormuleRodiklispastaba1" localSheetId="2">'Forma 1'!$D$58</definedName>
    <definedName name="SIS072_F_Vienanaressilu2Kainos1" localSheetId="2">'Forma 1'!$E$57</definedName>
  </definedNames>
  <calcPr/>
</workbook>
</file>

<file path=xl/calcChain.xml><?xml version="1.0" encoding="utf-8"?>
<calcChain xmlns="http://schemas.openxmlformats.org/spreadsheetml/2006/main">
  <c i="4" l="1" r="E89"/>
  <c r="E81"/>
  <c r="E65"/>
  <c r="E61"/>
  <c r="E55"/>
  <c r="E53"/>
  <c r="B49"/>
  <c r="B48"/>
  <c r="B46"/>
  <c r="B45"/>
  <c r="B43"/>
  <c r="B42"/>
  <c r="B40"/>
  <c r="B39"/>
  <c r="B37"/>
  <c r="B36"/>
  <c r="B34"/>
  <c r="B33"/>
  <c r="B31"/>
  <c r="B30"/>
  <c r="B28"/>
  <c r="B27"/>
  <c r="B25"/>
  <c r="B24"/>
  <c r="B22"/>
  <c r="B21"/>
  <c r="E16"/>
  <c r="E12"/>
  <c r="E76"/>
  <c r="E78"/>
  <c r="E79"/>
  <c i="3" r="E17"/>
  <c r="E21"/>
  <c r="E22"/>
  <c i="2" r="E17"/>
  <c r="E21"/>
  <c r="E22"/>
</calcChain>
</file>

<file path=xl/sharedStrings.xml><?xml version="1.0" encoding="utf-8"?>
<sst xmlns="http://schemas.openxmlformats.org/spreadsheetml/2006/main">
  <si>
    <t>Ūkio subjektas: UAB,,Skuodo šiluma''</t>
  </si>
  <si>
    <t xml:space="preserve">Ataskaitinis laikotarpis:  - </t>
  </si>
  <si>
    <t>Karšto vandens kainos skaičiavimas (kitiems vartotojams)</t>
  </si>
  <si>
    <t>Eil. Nr.</t>
  </si>
  <si>
    <t>Pavadinimas</t>
  </si>
  <si>
    <t>Mato vnt.</t>
  </si>
  <si>
    <t>Rodiklis / pastaba</t>
  </si>
  <si>
    <t>Kainos / kiekiai</t>
  </si>
  <si>
    <t>1.</t>
  </si>
  <si>
    <t>KARŠTO VANDENS KAINOS DEDAMOSIOS:</t>
  </si>
  <si>
    <t>1.1.</t>
  </si>
  <si>
    <t>karšto vandens kainos pastovioji dedamoji</t>
  </si>
  <si>
    <r>
      <t>Eur/m</t>
    </r>
    <r>
      <rPr>
        <rFont val="Times New Roman"/>
        <charset val="186"/>
        <family val="1"/>
        <color theme="1"/>
        <sz val="12"/>
        <vertAlign val="superscript"/>
        <scheme val="none"/>
      </rPr>
      <t>3</t>
    </r>
  </si>
  <si>
    <r>
      <t>T</t>
    </r>
    <r>
      <rPr>
        <rFont val="Times New Roman"/>
        <charset val="186"/>
        <family val="1"/>
        <color theme="1"/>
        <sz val="12"/>
        <vertAlign val="subscript"/>
        <scheme val="none"/>
      </rPr>
      <t xml:space="preserve">kv pd </t>
    </r>
  </si>
  <si>
    <t>1.2.</t>
  </si>
  <si>
    <t>karšto vandens kainos kintamoji dedamoji</t>
  </si>
  <si>
    <r>
      <t>T</t>
    </r>
    <r>
      <rPr>
        <rFont val="Times New Roman"/>
        <charset val="186"/>
        <family val="1"/>
        <color theme="1"/>
        <sz val="12"/>
        <vertAlign val="subscript"/>
        <scheme val="none"/>
      </rPr>
      <t xml:space="preserve">kv kd </t>
    </r>
  </si>
  <si>
    <t>formulė</t>
  </si>
  <si>
    <t>(51,0xTš)+(1,0xTgv)+(0,261xTgv.pard.)</t>
  </si>
  <si>
    <t>2.</t>
  </si>
  <si>
    <t>Šilumos kaina, naudojama karšto vandens kainos skaičiavimuose</t>
  </si>
  <si>
    <t>ct/kWh</t>
  </si>
  <si>
    <t>-</t>
  </si>
  <si>
    <t>3.</t>
  </si>
  <si>
    <t>Geriamojo vandens tiekimo ir nuotekų tvarkymo paslaugų kaina</t>
  </si>
  <si>
    <t xml:space="preserve">VERT  2023-01-19 Nr.05E-61</t>
  </si>
  <si>
    <t>4.</t>
  </si>
  <si>
    <t>Geriamojo vandens pardavimo kaina</t>
  </si>
  <si>
    <t>Eur/apsk. pr. per mėn.</t>
  </si>
  <si>
    <t>5.</t>
  </si>
  <si>
    <r>
      <t xml:space="preserve">PAPILDOMA DEDAMOJI </t>
    </r>
    <r>
      <rPr>
        <rFont val="Times New Roman"/>
        <family val="1"/>
        <color theme="1"/>
        <sz val="12"/>
        <scheme val="none"/>
      </rPr>
      <t>(5.1. + 5.2. + ...)</t>
    </r>
  </si>
  <si>
    <r>
      <t>Eur/m</t>
    </r>
    <r>
      <rPr>
        <rFont val="Times New Roman"/>
        <family val="1"/>
        <b val="1"/>
        <color theme="1"/>
        <sz val="12"/>
        <vertAlign val="superscript"/>
        <scheme val="none"/>
      </rPr>
      <t>3</t>
    </r>
  </si>
  <si>
    <t>5.1.</t>
  </si>
  <si>
    <r>
      <t xml:space="preserve">Papildoma dedamoji dėl </t>
    </r>
    <r>
      <rPr>
        <rFont val="Times New Roman"/>
        <family val="1"/>
        <i val="1"/>
        <color theme="1"/>
        <sz val="12"/>
        <scheme val="none"/>
      </rPr>
      <t>(įrašyti),</t>
    </r>
    <r>
      <rPr>
        <rFont val="Times New Roman"/>
        <family val="1"/>
        <color theme="1"/>
        <sz val="12"/>
        <scheme val="none"/>
      </rPr>
      <t xml:space="preserve"> nustatyta </t>
    </r>
    <r>
      <rPr>
        <rFont val="Times New Roman"/>
        <family val="1"/>
        <i val="1"/>
        <color theme="1"/>
        <sz val="12"/>
        <scheme val="none"/>
      </rPr>
      <t>(įrašyti sprendimo, nutarimo ar ūkio subjekto įstatuose nustatyto dokumento datą ir numerį)</t>
    </r>
  </si>
  <si>
    <r>
      <t>Eur/m</t>
    </r>
    <r>
      <rPr>
        <rFont val="Times New Roman"/>
        <family val="1"/>
        <color theme="1"/>
        <sz val="12"/>
        <vertAlign val="superscript"/>
        <scheme val="none"/>
      </rPr>
      <t>3</t>
    </r>
  </si>
  <si>
    <t>Taikymo laikotarpis
nuo (įrašyti laikotarpį)
iki (įrašyti laikotarpį)</t>
  </si>
  <si>
    <t>5.2.</t>
  </si>
  <si>
    <t>5.3.</t>
  </si>
  <si>
    <t>6.</t>
  </si>
  <si>
    <r>
      <t xml:space="preserve">Galutinė karšto vandens kaina </t>
    </r>
    <r>
      <rPr>
        <rFont val="Times New Roman"/>
        <family val="1"/>
        <b val="1"/>
        <i val="1"/>
        <color theme="1"/>
        <sz val="12"/>
        <scheme val="none"/>
      </rPr>
      <t>(be PVM)</t>
    </r>
    <r>
      <rPr>
        <rFont val="Times New Roman"/>
        <charset val="186"/>
        <family val="1"/>
        <b val="1"/>
        <color theme="1"/>
        <sz val="12"/>
        <scheme val="none"/>
      </rPr>
      <t xml:space="preserve">  </t>
    </r>
    <r>
      <rPr>
        <rFont val="Times New Roman"/>
        <family val="1"/>
        <color theme="1"/>
        <sz val="12"/>
        <scheme val="none"/>
      </rPr>
      <t>(1.1. + 1.2. + 5)</t>
    </r>
  </si>
  <si>
    <r>
      <t>Eur/m</t>
    </r>
    <r>
      <rPr>
        <rFont val="Times New Roman"/>
        <charset val="186"/>
        <family val="1"/>
        <b val="1"/>
        <color theme="1"/>
        <sz val="12"/>
        <vertAlign val="superscript"/>
        <scheme val="none"/>
      </rPr>
      <t>3</t>
    </r>
  </si>
  <si>
    <t>7.</t>
  </si>
  <si>
    <r>
      <t xml:space="preserve">Galutinė karšto vandens kaina </t>
    </r>
    <r>
      <rPr>
        <rFont val="Times New Roman"/>
        <family val="1"/>
        <b val="1"/>
        <i val="1"/>
        <color theme="1"/>
        <sz val="12"/>
        <scheme val="none"/>
      </rPr>
      <t>(su PVM)</t>
    </r>
  </si>
  <si>
    <t>8.</t>
  </si>
  <si>
    <t>Nutarimas ar ūkio subjekto įstatuose nustatytas dokumentas, kuriuo nustatytos karšto vandens kainos dedamosios</t>
  </si>
  <si>
    <t xml:space="preserve">2023 m. gruodžio 07 d. VERT nutarimas Nr. 03E-1796		</t>
  </si>
  <si>
    <t>Pastabos:</t>
  </si>
  <si>
    <t>1. Žymėjimai, nurodyti 4 stulpelyje, atitinka Karšto vandens kainų nustatymo metodikos, patvirtintos Tarybos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</si>
  <si>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</si>
  <si>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</si>
  <si>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</si>
  <si>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T</t>
    </r>
    <r>
      <rPr>
        <rFont val="Times New Roman"/>
        <charset val="186"/>
        <family val="1"/>
        <color theme="1"/>
        <sz val="12"/>
        <vertAlign val="subscript"/>
        <scheme val="none"/>
      </rPr>
      <t>kv kd</t>
    </r>
    <r>
      <rPr>
        <rFont val="Times New Roman"/>
        <charset val="186"/>
        <family val="1"/>
        <color theme="1"/>
        <sz val="12"/>
        <scheme val="none"/>
      </rPr>
      <t xml:space="preserve"> </t>
    </r>
  </si>
  <si>
    <t>(51,93xTš)+(1,02xTgv)+(0,261xTgv.pard.)</t>
  </si>
  <si>
    <t>VERT 2023-01-19 nutarimas Nr. 05E-61</t>
  </si>
  <si>
    <t>2023 m. gruodžio 7 d. VERT nutarimas Nr. 03E-1796</t>
  </si>
  <si>
    <t>Šilumos kainos skaičiavimas (I)</t>
  </si>
  <si>
    <t>Energetikos, geriamojo vandens tiekimo ir nuotekų tvarkymo, paviršinių nuotekų tvarkymo įmonių informacijos teikimo taisyklių 22 priedas</t>
  </si>
  <si>
    <t>Kainos</t>
  </si>
  <si>
    <t>Kuro rūšys:</t>
  </si>
  <si>
    <t>Kuro rūšies linksnis:</t>
  </si>
  <si>
    <t>Mėnesiai:</t>
  </si>
  <si>
    <t>Mazutas</t>
  </si>
  <si>
    <t>Mazuto</t>
  </si>
  <si>
    <t>Sausis</t>
  </si>
  <si>
    <t>ŠILUMOS (PRODUKTO) GAMYBOS (ĮSIGIJIMO) KAINOS DEDAMOSIOS</t>
  </si>
  <si>
    <t>Medienos skiedros</t>
  </si>
  <si>
    <t>Medienos skiedrų</t>
  </si>
  <si>
    <t>Vasaris</t>
  </si>
  <si>
    <t>Šilumos (produkto) gamybos (įsigijimo) vienanarė kaina (kainos dedamosios) (1.1.1 + 1.1.2)</t>
  </si>
  <si>
    <r>
      <t>T</t>
    </r>
    <r>
      <rPr>
        <rFont val="Times New Roman"/>
        <family val="1"/>
        <color rgb="FF000000"/>
        <sz val="12"/>
        <vertAlign val="subscript"/>
        <scheme val="none"/>
      </rPr>
      <t xml:space="preserve">H </t>
    </r>
    <r>
      <rPr>
        <rFont val="Times New Roman"/>
        <family val="1"/>
        <color rgb="FF000000"/>
        <sz val="12"/>
        <scheme val="none"/>
      </rPr>
      <t>= T</t>
    </r>
    <r>
      <rPr>
        <rFont val="Times New Roman"/>
        <family val="1"/>
        <color rgb="FF000000"/>
        <sz val="12"/>
        <vertAlign val="subscript"/>
        <scheme val="none"/>
      </rPr>
      <t>H, PD</t>
    </r>
    <r>
      <rPr>
        <rFont val="Times New Roman"/>
        <family val="1"/>
        <color rgb="FF000000"/>
        <sz val="12"/>
        <scheme val="none"/>
      </rPr>
      <t xml:space="preserve"> + T</t>
    </r>
    <r>
      <rPr>
        <rFont val="Times New Roman"/>
        <family val="1"/>
        <color rgb="FF000000"/>
        <sz val="12"/>
        <vertAlign val="subscript"/>
        <scheme val="none"/>
      </rPr>
      <t>H, KD</t>
    </r>
  </si>
  <si>
    <t>Medienos kilmės biokuras (pjuvenos, drožlės, biokuro mišinys ir kt.)</t>
  </si>
  <si>
    <t>Medienos kilmės biokuro (pjuvenos, drožlės, biokuro mišinys ir kt.)</t>
  </si>
  <si>
    <t>Kovas</t>
  </si>
  <si>
    <t>1.1.1.</t>
  </si>
  <si>
    <t>vienanarės kainos pastovioji dedamoji</t>
  </si>
  <si>
    <r>
      <t>T</t>
    </r>
    <r>
      <rPr>
        <rFont val="Times New Roman"/>
        <family val="1"/>
        <color rgb="FF000000"/>
        <sz val="12"/>
        <vertAlign val="subscript"/>
        <scheme val="none"/>
      </rPr>
      <t>H, PD</t>
    </r>
  </si>
  <si>
    <t>Malkinė mediena</t>
  </si>
  <si>
    <t>Malkinės medienos</t>
  </si>
  <si>
    <t>Balandis</t>
  </si>
  <si>
    <t>1.1.2</t>
  </si>
  <si>
    <t>vienanarės kainos kintamoji dedamoji</t>
  </si>
  <si>
    <r>
      <t>T</t>
    </r>
    <r>
      <rPr>
        <rFont val="Times New Roman"/>
        <family val="1"/>
        <color rgb="FF000000"/>
        <sz val="12"/>
        <vertAlign val="subscript"/>
        <scheme val="none"/>
      </rPr>
      <t>H, KD</t>
    </r>
  </si>
  <si>
    <t>Medienos briketai</t>
  </si>
  <si>
    <t>Medienos briketų</t>
  </si>
  <si>
    <t>Gegužė</t>
  </si>
  <si>
    <t>2763+(15279xpF+95408xpE+87xpV/14457965</t>
  </si>
  <si>
    <t>Medienos granulės</t>
  </si>
  <si>
    <t>Medienos granulių</t>
  </si>
  <si>
    <t>Birželis</t>
  </si>
  <si>
    <t>1.1.3.</t>
  </si>
  <si>
    <t>Vidutinė svertinė kuro kaina, taikoma šilumos kainos skaičiavime</t>
  </si>
  <si>
    <t>Eur/MWh</t>
  </si>
  <si>
    <t>Skalūnų alyva</t>
  </si>
  <si>
    <t>Skalūnų alyvos</t>
  </si>
  <si>
    <t>Liepa</t>
  </si>
  <si>
    <t>1.1.3.1.</t>
  </si>
  <si>
    <t>Gamtinės dujos</t>
  </si>
  <si>
    <t>Dyzelinas</t>
  </si>
  <si>
    <t>Dyzelino</t>
  </si>
  <si>
    <t>Rugpjūtis</t>
  </si>
  <si>
    <t>1.1.3.1.1.</t>
  </si>
  <si>
    <t>Gamtinių dujų kuro kaina, taikoma šilumos kainos skaičiavimuose</t>
  </si>
  <si>
    <t>Suskystintos dujos</t>
  </si>
  <si>
    <t>Suskystintų dujų</t>
  </si>
  <si>
    <t>Rugsėjis</t>
  </si>
  <si>
    <t>1.1.3.1.2.</t>
  </si>
  <si>
    <t xml:space="preserve">Gamtinių dujų  kuro kiekis, taikomas šilumos kainos skaičiavime</t>
  </si>
  <si>
    <t xml:space="preserve">MWh </t>
  </si>
  <si>
    <t>Akmens anglis</t>
  </si>
  <si>
    <t>Akmens anglies</t>
  </si>
  <si>
    <t>Spalis</t>
  </si>
  <si>
    <t>1.1.3.2.</t>
  </si>
  <si>
    <t>Biodujos</t>
  </si>
  <si>
    <t>Biodujų</t>
  </si>
  <si>
    <t>Lapkritis</t>
  </si>
  <si>
    <t xml:space="preserve">Eur/MWh </t>
  </si>
  <si>
    <t>Planuojama realizuoti spalio mėn. kuro kaina</t>
  </si>
  <si>
    <t>Šiaudai (įskaitant grūdų išvalas)</t>
  </si>
  <si>
    <t>Šiaudų (įskaitant grūdų išvalas)</t>
  </si>
  <si>
    <t>Gruodis</t>
  </si>
  <si>
    <t>1.1.3.2.2.</t>
  </si>
  <si>
    <t>Durpės</t>
  </si>
  <si>
    <t>Durpių</t>
  </si>
  <si>
    <t>1.1.3.3.</t>
  </si>
  <si>
    <t>1.1.3.3.1.</t>
  </si>
  <si>
    <t>Planuojamo realizuoti spalio mėn. kuro kaina</t>
  </si>
  <si>
    <t>1.1.3.3.2.</t>
  </si>
  <si>
    <t>1.1.3.4.</t>
  </si>
  <si>
    <t>Prašome pasirinktį kuro rūšį</t>
  </si>
  <si>
    <t>1.1.3.4.1.</t>
  </si>
  <si>
    <t>1.1.3.4.2.</t>
  </si>
  <si>
    <t>1.1.3.5.</t>
  </si>
  <si>
    <t>1.1.3.5.1.</t>
  </si>
  <si>
    <t>1.1.3.5.2.</t>
  </si>
  <si>
    <t>1.1.3.6.</t>
  </si>
  <si>
    <t>1.1.3.6.1.</t>
  </si>
  <si>
    <t>1.1.3.6.2.</t>
  </si>
  <si>
    <t>1.1.3.7.</t>
  </si>
  <si>
    <t>1.1.3.7.1.</t>
  </si>
  <si>
    <t>1.1.3.7.2.</t>
  </si>
  <si>
    <t>1.1.3.8.</t>
  </si>
  <si>
    <t>1.1.3.8.1.</t>
  </si>
  <si>
    <t>1.1.3.8.2.</t>
  </si>
  <si>
    <t>1.1.3.9.</t>
  </si>
  <si>
    <t>1.1.3.9.1.</t>
  </si>
  <si>
    <t>1.1.3.9.2.</t>
  </si>
  <si>
    <t>1.1.3.10.</t>
  </si>
  <si>
    <t>1.1.3.10.1.</t>
  </si>
  <si>
    <t>1.1.3.10.2.</t>
  </si>
  <si>
    <t>1.1.3.11.</t>
  </si>
  <si>
    <t>Kuro rūšis (įvardinti)</t>
  </si>
  <si>
    <t>1.1.3.11.1.</t>
  </si>
  <si>
    <t>1.1.3.11.2.</t>
  </si>
  <si>
    <t>1.1.4.</t>
  </si>
  <si>
    <r>
      <rPr>
        <rFont val="Times New Roman"/>
        <family val="1"/>
        <b val="1"/>
        <color rgb="FF000000"/>
        <sz val="12"/>
        <scheme val="none"/>
      </rPr>
      <t>Šilumos</t>
    </r>
    <r>
      <rPr>
        <rFont val="Times New Roman"/>
        <family val="1"/>
        <color rgb="FF000000"/>
        <sz val="12"/>
        <scheme val="none"/>
      </rPr>
      <t xml:space="preserve"> įsigijimo šilumos aukcione kaina </t>
    </r>
    <r>
      <rPr>
        <rFont val="Times New Roman"/>
        <family val="1"/>
        <b val="1"/>
        <color rgb="FF000000"/>
        <sz val="12"/>
        <scheme val="none"/>
      </rPr>
      <t>taikoma šilumos kainos skaičiavime</t>
    </r>
  </si>
  <si>
    <t>Šilumos (produkto) gamybos (įsigijimo) dvinarė kaina (kainos dedamosios):</t>
  </si>
  <si>
    <t>1.2.1.</t>
  </si>
  <si>
    <r>
      <t>pastovioji kainos dalis (</t>
    </r>
    <r>
      <rPr>
        <rFont val="Times New Roman"/>
        <charset val="186"/>
        <family val="1"/>
        <i val="1"/>
        <sz val="12"/>
        <scheme val="none"/>
      </rPr>
      <t>mėnesio užmokestis</t>
    </r>
    <r>
      <rPr>
        <rFont val="Times New Roman"/>
        <charset val="186"/>
        <family val="1"/>
        <sz val="12"/>
        <scheme val="none"/>
      </rPr>
      <t>)</t>
    </r>
  </si>
  <si>
    <t>Eur/mėn./kW</t>
  </si>
  <si>
    <r>
      <t>T</t>
    </r>
    <r>
      <rPr>
        <rFont val="Times New Roman"/>
        <charset val="186"/>
        <family val="1"/>
        <sz val="12"/>
        <vertAlign val="subscript"/>
        <scheme val="none"/>
      </rPr>
      <t>H, MU</t>
    </r>
  </si>
  <si>
    <t>1.2.2.</t>
  </si>
  <si>
    <t>kintamoji kainos dalis</t>
  </si>
  <si>
    <r>
      <t>T</t>
    </r>
    <r>
      <rPr>
        <rFont val="Times New Roman"/>
        <charset val="186"/>
        <family val="1"/>
        <sz val="12"/>
        <vertAlign val="subscript"/>
        <scheme val="none"/>
      </rPr>
      <t>H, KD, dv</t>
    </r>
  </si>
  <si>
    <t>ŠILUMOS PERDAVIMO KAINOS DEDAMOSIOS</t>
  </si>
  <si>
    <t>2.1.</t>
  </si>
  <si>
    <r>
      <t>Šilumos perdavimo vienanarė kaina (</t>
    </r>
    <r>
      <rPr>
        <rFont val="Times New Roman"/>
        <family val="1"/>
        <i val="1"/>
        <color rgb="FF000000"/>
        <sz val="12"/>
        <scheme val="none"/>
      </rPr>
      <t>kainos dedamosios)</t>
    </r>
    <r>
      <rPr>
        <rFont val="Times New Roman"/>
        <family val="1"/>
        <color rgb="FF000000"/>
        <sz val="12"/>
        <scheme val="none"/>
      </rPr>
      <t xml:space="preserve"> </t>
    </r>
    <r>
      <rPr>
        <rFont val="Times New Roman"/>
        <family val="1"/>
        <i val="1"/>
        <color rgb="FF000000"/>
        <sz val="12"/>
        <scheme val="none"/>
      </rPr>
      <t>(</t>
    </r>
    <r>
      <rPr>
        <rFont val="Times New Roman"/>
        <family val="1"/>
        <b val="1"/>
        <i val="1"/>
        <color rgb="FF000000"/>
        <sz val="12"/>
        <scheme val="none"/>
      </rPr>
      <t>2.1.1 + 2.1.2</t>
    </r>
    <r>
      <rPr>
        <rFont val="Times New Roman"/>
        <family val="1"/>
        <i val="1"/>
        <color rgb="FF000000"/>
        <sz val="12"/>
        <scheme val="none"/>
      </rPr>
      <t>)</t>
    </r>
  </si>
  <si>
    <r>
      <t>T</t>
    </r>
    <r>
      <rPr>
        <rFont val="Times New Roman"/>
        <charset val="186"/>
        <family val="1"/>
        <sz val="12"/>
        <vertAlign val="subscript"/>
        <scheme val="none"/>
      </rPr>
      <t>HT</t>
    </r>
    <r>
      <rPr>
        <rFont val="Times New Roman"/>
        <charset val="186"/>
        <family val="1"/>
        <sz val="12"/>
        <scheme val="none"/>
      </rPr>
      <t xml:space="preserve"> = T</t>
    </r>
    <r>
      <rPr>
        <rFont val="Times New Roman"/>
        <charset val="186"/>
        <family val="1"/>
        <sz val="12"/>
        <vertAlign val="subscript"/>
        <scheme val="none"/>
      </rPr>
      <t xml:space="preserve">HT, PD </t>
    </r>
    <r>
      <rPr>
        <rFont val="Times New Roman"/>
        <charset val="186"/>
        <family val="1"/>
        <sz val="12"/>
        <scheme val="none"/>
      </rPr>
      <t>+ T</t>
    </r>
    <r>
      <rPr>
        <rFont val="Times New Roman"/>
        <charset val="186"/>
        <family val="1"/>
        <sz val="12"/>
        <vertAlign val="subscript"/>
        <scheme val="none"/>
      </rPr>
      <t>HT, KD</t>
    </r>
  </si>
  <si>
    <t>2.1.1.</t>
  </si>
  <si>
    <t>vienanarės šilumos perdavimo kainos pastovioji dedamoji</t>
  </si>
  <si>
    <r>
      <t>T</t>
    </r>
    <r>
      <rPr>
        <rFont val="Times New Roman"/>
        <charset val="186"/>
        <family val="1"/>
        <sz val="12"/>
        <vertAlign val="subscript"/>
        <scheme val="none"/>
      </rPr>
      <t>HT, PD</t>
    </r>
  </si>
  <si>
    <t>2.1.2.</t>
  </si>
  <si>
    <t>vienanarės šilumos perdavimo kainos kintamoji dedamoji</t>
  </si>
  <si>
    <r>
      <t>T</t>
    </r>
    <r>
      <rPr>
        <rFont val="Times New Roman"/>
        <charset val="186"/>
        <family val="1"/>
        <sz val="12"/>
        <vertAlign val="subscript"/>
        <scheme val="none"/>
      </rPr>
      <t>HT, KD</t>
    </r>
  </si>
  <si>
    <t>(189848xpE+216xPv+1823177xRH/14457966)/12634789</t>
  </si>
  <si>
    <t>2.2.</t>
  </si>
  <si>
    <r>
      <t>Šilumos perdavimo dvinarė kaina (</t>
    </r>
    <r>
      <rPr>
        <rFont val="Times New Roman"/>
        <charset val="186"/>
        <family val="1"/>
        <i val="1"/>
        <sz val="12"/>
        <scheme val="none"/>
      </rPr>
      <t>kainos dedamosios</t>
    </r>
    <r>
      <rPr>
        <rFont val="Times New Roman"/>
        <charset val="186"/>
        <family val="1"/>
        <sz val="12"/>
        <scheme val="none"/>
      </rPr>
      <t>):</t>
    </r>
  </si>
  <si>
    <t>2.2.1.</t>
  </si>
  <si>
    <r>
      <t>pastovioji kainos dalis (</t>
    </r>
    <r>
      <rPr>
        <rFont val="Times New Roman"/>
        <charset val="186"/>
        <family val="1"/>
        <i val="1"/>
        <sz val="12"/>
        <scheme val="none"/>
      </rPr>
      <t>mėnesio užmokestis)</t>
    </r>
  </si>
  <si>
    <r>
      <t>T</t>
    </r>
    <r>
      <rPr>
        <rFont val="Times New Roman"/>
        <charset val="186"/>
        <family val="1"/>
        <sz val="12"/>
        <vertAlign val="subscript"/>
        <scheme val="none"/>
      </rPr>
      <t>HT, MU</t>
    </r>
  </si>
  <si>
    <t>2.2.2.</t>
  </si>
  <si>
    <r>
      <t>T</t>
    </r>
    <r>
      <rPr>
        <rFont val="Times New Roman"/>
        <charset val="186"/>
        <family val="1"/>
        <sz val="12"/>
        <vertAlign val="subscript"/>
        <scheme val="none"/>
      </rPr>
      <t>HT, KD, dv</t>
    </r>
  </si>
  <si>
    <t>MAŽMENINIO APTARNAVIMO KAINA (KAINOS DEDAMOSIOS)</t>
  </si>
  <si>
    <t>3.1.</t>
  </si>
  <si>
    <t>Mažmeninio aptarnavimo kaina vartotojams už suvartotą šilumos kiekį</t>
  </si>
  <si>
    <r>
      <t>T</t>
    </r>
    <r>
      <rPr>
        <rFont val="Times New Roman"/>
        <charset val="186"/>
        <family val="1"/>
        <sz val="12"/>
        <vertAlign val="subscript"/>
        <scheme val="none"/>
      </rPr>
      <t>HS, PD</t>
    </r>
  </si>
  <si>
    <t>3.2.</t>
  </si>
  <si>
    <r>
      <t xml:space="preserve">Mažmeninio aptarnavimo pastovus </t>
    </r>
    <r>
      <rPr>
        <rFont val="Times New Roman"/>
        <family val="1"/>
        <i val="1"/>
        <color rgb="FF000000"/>
        <sz val="12"/>
        <scheme val="none"/>
      </rPr>
      <t>(mėnesio užmokestis</t>
    </r>
    <r>
      <rPr>
        <rFont val="Times New Roman"/>
        <family val="1"/>
        <b val="1"/>
        <i val="1"/>
        <color rgb="FF000000"/>
        <sz val="12"/>
        <scheme val="none"/>
      </rPr>
      <t>)</t>
    </r>
  </si>
  <si>
    <r>
      <t>T</t>
    </r>
    <r>
      <rPr>
        <rFont val="Times New Roman"/>
        <charset val="186"/>
        <family val="1"/>
        <sz val="12"/>
        <vertAlign val="subscript"/>
        <scheme val="none"/>
      </rPr>
      <t>HS, MU</t>
    </r>
  </si>
  <si>
    <r>
      <t>NEPADENGTŲ SĄNAUDŲ IR (AR) PAPILDOMAI GAUTŲ PAJAMŲ DEDAMOJI</t>
    </r>
    <r>
      <rPr>
        <rFont val="Times New Roman"/>
        <family val="1"/>
        <color rgb="FF000000"/>
        <sz val="12"/>
        <scheme val="none"/>
      </rPr>
      <t xml:space="preserve"> </t>
    </r>
    <r>
      <rPr>
        <rFont val="Times New Roman"/>
        <family val="1"/>
        <i val="1"/>
        <color rgb="FF000000"/>
        <sz val="12"/>
        <scheme val="none"/>
      </rPr>
      <t>(</t>
    </r>
    <r>
      <rPr>
        <rFont val="Times New Roman"/>
        <family val="1"/>
        <b val="1"/>
        <i val="1"/>
        <color rgb="FF000000"/>
        <sz val="12"/>
        <scheme val="none"/>
      </rPr>
      <t>4.1. + 4.2. + ...</t>
    </r>
    <r>
      <rPr>
        <rFont val="Times New Roman"/>
        <family val="1"/>
        <i val="1"/>
        <color rgb="FF000000"/>
        <sz val="12"/>
        <scheme val="none"/>
      </rPr>
      <t>)</t>
    </r>
  </si>
  <si>
    <t>–</t>
  </si>
  <si>
    <t>4.1.</t>
  </si>
  <si>
    <t xml:space="preserve">Papildoma dedamoji dėl šilumos kainoje įskaitytų ir faktiškai patirtų sąnaudų kurui, elektros energijai, mokestinių įsipareigojimų  skirtumo, nustatyta VERT nutarimu 2024-04-22 Nr. 03E-605</t>
  </si>
  <si>
    <t>Taikymo laikotarpis nuo (2024-06-01) iki (2025-05-30)</t>
  </si>
  <si>
    <t>4.2.</t>
  </si>
  <si>
    <r>
      <t xml:space="preserve">Papildoma dedamoji dėl _____________________________ </t>
    </r>
    <r>
      <rPr>
        <rFont val="Times New Roman"/>
        <charset val="186"/>
        <family val="1"/>
        <i val="1"/>
        <sz val="12"/>
        <scheme val="none"/>
      </rPr>
      <t>(įrašyti)</t>
    </r>
    <r>
      <rPr>
        <rFont val="Times New Roman"/>
        <charset val="186"/>
        <family val="1"/>
        <sz val="12"/>
        <scheme val="none"/>
      </rPr>
      <t xml:space="preserve">, nustatyta _____________________________ </t>
    </r>
    <r>
      <rPr>
        <rFont val="Times New Roman"/>
        <charset val="186"/>
        <family val="1"/>
        <i val="1"/>
        <sz val="12"/>
        <scheme val="none"/>
      </rPr>
      <t xml:space="preserve">(įrašyti sprendimo, nutarimo ar ūkio subjekto įstatuose nustatytu dokumentu  datą ir numerį)</t>
    </r>
  </si>
  <si>
    <r>
      <t xml:space="preserve">Taikymo laikotarpis nuo </t>
    </r>
    <r>
      <rPr>
        <rFont val="Times New Roman"/>
        <charset val="186"/>
        <family val="1"/>
        <i val="1"/>
        <sz val="12"/>
        <scheme val="none"/>
      </rPr>
      <t xml:space="preserve">(įrašyti laikotarpį) </t>
    </r>
    <r>
      <rPr>
        <rFont val="Times New Roman"/>
        <charset val="186"/>
        <family val="1"/>
        <sz val="12"/>
        <scheme val="none"/>
      </rPr>
      <t xml:space="preserve">iki </t>
    </r>
    <r>
      <rPr>
        <rFont val="Times New Roman"/>
        <charset val="186"/>
        <family val="1"/>
        <i val="1"/>
        <sz val="12"/>
        <scheme val="none"/>
      </rPr>
      <t>(įrašyti laikotarpį)</t>
    </r>
  </si>
  <si>
    <t>4.3.</t>
  </si>
  <si>
    <t>4.4.</t>
  </si>
  <si>
    <t>4.5.</t>
  </si>
  <si>
    <t>4.6.</t>
  </si>
  <si>
    <t>4.7.</t>
  </si>
  <si>
    <t>4.8.</t>
  </si>
  <si>
    <t>4.9.</t>
  </si>
  <si>
    <t>4.10.</t>
  </si>
  <si>
    <r>
      <t>APSKAIČIUOTA ŠILUMOS VIENANARĖ KAINA</t>
    </r>
    <r>
      <rPr>
        <rFont val="Times New Roman"/>
        <family val="1"/>
        <i val="1"/>
        <color rgb="FF000000"/>
        <sz val="12"/>
        <scheme val="none"/>
      </rPr>
      <t xml:space="preserve"> (</t>
    </r>
    <r>
      <rPr>
        <rFont val="Times New Roman"/>
        <family val="1"/>
        <b val="1"/>
        <i val="1"/>
        <color rgb="FF000000"/>
        <sz val="12"/>
        <scheme val="none"/>
      </rPr>
      <t>1.1 + 2.1 + 3.1 + 4</t>
    </r>
    <r>
      <rPr>
        <rFont val="Times New Roman"/>
        <family val="1"/>
        <i val="1"/>
        <color rgb="FF000000"/>
        <sz val="12"/>
        <scheme val="none"/>
      </rPr>
      <t>)</t>
    </r>
  </si>
  <si>
    <t xml:space="preserve">Subsidijos dydis </t>
  </si>
  <si>
    <r>
      <t>Savivaldybės sprendimas, kuriuo vadovaujantis taikoma subsidija (</t>
    </r>
    <r>
      <rPr>
        <rFont val="Times New Roman"/>
        <charset val="186"/>
        <family val="1"/>
        <i val="1"/>
        <sz val="12"/>
        <scheme val="none"/>
      </rPr>
      <t>įrašyti sprendimo datą ir numerį</t>
    </r>
    <r>
      <rPr>
        <rFont val="Times New Roman"/>
        <charset val="186"/>
        <family val="1"/>
        <sz val="12"/>
        <scheme val="none"/>
      </rPr>
      <t>)</t>
    </r>
  </si>
  <si>
    <r>
      <t>Galutinė šilumos vienanarė kaina (</t>
    </r>
    <r>
      <rPr>
        <rFont val="Times New Roman"/>
        <charset val="186"/>
        <family val="1"/>
        <b val="1"/>
        <i val="1"/>
        <sz val="12"/>
        <scheme val="none"/>
      </rPr>
      <t>be PVM</t>
    </r>
    <r>
      <rPr>
        <rFont val="Times New Roman"/>
        <charset val="186"/>
        <family val="1"/>
        <b val="1"/>
        <sz val="12"/>
        <scheme val="none"/>
      </rPr>
      <t>)</t>
    </r>
  </si>
  <si>
    <r>
      <t>Galutinė šilumos vienanarė kaina (</t>
    </r>
    <r>
      <rPr>
        <rFont val="Times New Roman"/>
        <charset val="186"/>
        <family val="1"/>
        <b val="1"/>
        <i val="1"/>
        <sz val="12"/>
        <scheme val="none"/>
      </rPr>
      <t>su PVM</t>
    </r>
    <r>
      <rPr>
        <rFont val="Times New Roman"/>
        <charset val="186"/>
        <family val="1"/>
        <b val="1"/>
        <sz val="12"/>
        <scheme val="none"/>
      </rPr>
      <t>)</t>
    </r>
  </si>
  <si>
    <t>9.</t>
  </si>
  <si>
    <t>Praėjusį mėnesį savuose šaltiniuose faktiškai pagamintas šilumos kiekis</t>
  </si>
  <si>
    <t>kWh</t>
  </si>
  <si>
    <t>10.</t>
  </si>
  <si>
    <t xml:space="preserve">Praėjusį mėnesį faktiškai į tinklą patiektas šilumos kiekis </t>
  </si>
  <si>
    <t>10.1.</t>
  </si>
  <si>
    <r>
      <t xml:space="preserve">Savivaldybė </t>
    </r>
    <r>
      <rPr>
        <rFont val="Times New Roman"/>
        <charset val="186"/>
        <family val="1"/>
        <i val="1"/>
        <sz val="12"/>
        <scheme val="none"/>
      </rPr>
      <t>(įvardinti)</t>
    </r>
  </si>
  <si>
    <t>10.2.</t>
  </si>
  <si>
    <t>10.3.</t>
  </si>
  <si>
    <t>10.4.</t>
  </si>
  <si>
    <t>10.5.</t>
  </si>
  <si>
    <t>10.6.</t>
  </si>
  <si>
    <t>10.7.</t>
  </si>
  <si>
    <t>11.</t>
  </si>
  <si>
    <t>Praėjusį mėnesį faktiškai realizuotas šilumos kiekis</t>
  </si>
  <si>
    <t>11.1.</t>
  </si>
  <si>
    <t>11.2.</t>
  </si>
  <si>
    <t>11.3.</t>
  </si>
  <si>
    <t>11.4.</t>
  </si>
  <si>
    <t>11.5.</t>
  </si>
  <si>
    <t>11.6.</t>
  </si>
  <si>
    <t>11.7.</t>
  </si>
  <si>
    <t>12.</t>
  </si>
  <si>
    <r>
      <t xml:space="preserve">Sprendimas, nutarimas ar ūkio subjekto įstatuose nustatytas dokumentas, kuriuo </t>
    </r>
    <r>
      <rPr>
        <rFont val="Times New Roman"/>
        <family val="1"/>
        <b val="1"/>
        <color rgb="FF000000"/>
        <sz val="12"/>
        <scheme val="none"/>
      </rPr>
      <t xml:space="preserve">nustatytas </t>
    </r>
    <r>
      <rPr>
        <rFont val="Times New Roman"/>
        <family val="1"/>
        <color rgb="FF000000"/>
        <sz val="12"/>
        <scheme val="none"/>
      </rPr>
      <t xml:space="preserve">šilumos </t>
    </r>
    <r>
      <rPr>
        <rFont val="Times New Roman"/>
        <family val="1"/>
        <b val="1"/>
        <color rgb="FF000000"/>
        <sz val="12"/>
        <scheme val="none"/>
      </rPr>
      <t>gamybos ir (ar) tiekimo pajamų lygis</t>
    </r>
  </si>
  <si>
    <t xml:space="preserve">VERT  2024-04-22 Nr. 03E-605</t>
  </si>
  <si>
    <t xml:space="preserve">Paaiškinimai:
1. Žymėjimai, nurodyti 4 stulpelyje, atitinka Šilumos kainų nustatymo metodikos, patvirtintos Valstybinės energetikos reguliavimo tarybos 2009 m. liepos 8 d. nutarimu Nr. O3-96 „Dėl Šilumos kainų nustatymo metodikos“, nustatytus žymėjimus.
2. 4 stulpelio 1.1.2 eil., 2.1.2 eil. įrašomos šilumos kainos kintamųjų dedamųjų formulės, šilumos tiekėjo taikomos apskaičiuojant galutinę mėnesio šilumos kainą.
3. Esant poreikiui 4 stulpelyje nurodoma kaip apskaičiuota vidutinė svertinė kuro kaina atitinkamos kuro rūšies kaina ir kiekis, kitos prielaidos ir pan.
4. Lentelės 1.1.3 dalyje nurodoma galutinės šilumos kainos skaičiavimuose taikoma kuro kaina, apskaičiuota kaip CŠT sistemų, kuriose neveikia NŠG, ir šilumos poreikio piko pajėgumų užtikrinimo CŠT sistemose, kuriose veikia NŠG, vidutinė svertinė kuro kaina.
</t>
  </si>
</sst>
</file>

<file path=xl/styles.xml><?xml version="1.0" encoding="utf-8"?>
<styleSheet xmlns="http://schemas.openxmlformats.org/spreadsheetml/2006/main">
  <fonts count="30">
    <font>
      <sz val="11"/>
      <name val="Calibri"/>
      <family val="2"/>
      <scheme val="minor"/>
    </font>
    <font>
      <sz val="11"/>
      <color theme="1"/>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b/>
      <sz val="11"/>
      <name val="Calibri"/>
      <scheme val="minor"/>
    </font>
    <font>
      <sz val="12"/>
      <name val="Calibri"/>
      <scheme val="minor"/>
    </font>
    <font>
      <b/>
      <sz val="12"/>
      <name val="Times New Roman"/>
      <family val="1"/>
      <charset val="186"/>
    </font>
    <font>
      <b/>
      <sz val="11"/>
      <name val="Times New Roman"/>
      <family val="1"/>
      <charset val="186"/>
    </font>
    <font>
      <sz val="12"/>
      <name val="Times New Roman"/>
      <family val="1"/>
      <charset val="186"/>
    </font>
    <font>
      <sz val="11"/>
      <name val="Times New Roman"/>
      <family val="1"/>
    </font>
    <font>
      <sz val="12"/>
      <color rgb="FF000000"/>
      <name val="Times New Roman"/>
      <family val="1"/>
    </font>
    <font>
      <b/>
      <sz val="12"/>
      <color rgb="FF000000"/>
      <name val="Times New Roman"/>
      <family val="1"/>
    </font>
    <font>
      <b/>
      <i/>
      <sz val="12"/>
      <name val="Times New Roman"/>
      <family val="1"/>
      <charset val="186"/>
    </font>
    <font>
      <i/>
      <sz val="12"/>
      <name val="Times New Roman"/>
      <family val="1"/>
      <charset val="186"/>
    </font>
    <font>
      <sz val="11"/>
      <color theme="1"/>
      <name val="Calibri"/>
      <charset val="186"/>
      <scheme val="minor"/>
    </font>
    <font>
      <vertAlign val="superscript"/>
      <sz val="12"/>
      <color theme="1"/>
      <name val="Times New Roman"/>
      <family val="1"/>
      <charset val="186"/>
    </font>
    <font>
      <vertAlign val="subscript"/>
      <sz val="12"/>
      <color theme="1"/>
      <name val="Times New Roman"/>
      <family val="1"/>
      <charset val="186"/>
    </font>
    <font>
      <b/>
      <vertAlign val="superscript"/>
      <sz val="12"/>
      <color theme="1"/>
      <name val="Times New Roman"/>
      <family val="1"/>
    </font>
    <font>
      <i/>
      <sz val="12"/>
      <color theme="1"/>
      <name val="Times New Roman"/>
      <family val="1"/>
    </font>
    <font>
      <vertAlign val="superscript"/>
      <sz val="12"/>
      <color theme="1"/>
      <name val="Times New Roman"/>
      <family val="1"/>
    </font>
    <font>
      <b/>
      <i/>
      <sz val="12"/>
      <color theme="1"/>
      <name val="Times New Roman"/>
      <family val="1"/>
    </font>
    <font>
      <b/>
      <vertAlign val="superscript"/>
      <sz val="12"/>
      <color theme="1"/>
      <name val="Times New Roman"/>
      <family val="1"/>
      <charset val="186"/>
    </font>
    <font>
      <vertAlign val="subscript"/>
      <sz val="12"/>
      <color rgb="FF000000"/>
      <name val="Times New Roman"/>
      <family val="1"/>
    </font>
    <font>
      <vertAlign val="subscript"/>
      <sz val="12"/>
      <name val="Times New Roman"/>
      <family val="1"/>
      <charset val="186"/>
    </font>
    <font>
      <i/>
      <sz val="12"/>
      <color rgb="FF000000"/>
      <name val="Times New Roman"/>
      <family val="1"/>
    </font>
    <font>
      <b/>
      <i/>
      <sz val="12"/>
      <color rgb="FF000000"/>
      <name val="Times New Roman"/>
      <family val="1"/>
    </font>
  </fonts>
  <fills count="6">
    <fill>
      <patternFill patternType="none"/>
    </fill>
    <fill>
      <patternFill patternType="gray125"/>
    </fill>
    <fill>
      <patternFill patternType="solid">
        <fgColor theme="0" tint="-0.149998474074526"/>
        <bgColor indexed="64"/>
      </patternFill>
    </fill>
    <fill>
      <patternFill patternType="solid">
        <fgColor theme="0"/>
        <bgColor indexed="64"/>
      </patternFill>
    </fill>
    <fill>
      <patternFill patternType="solid">
        <fgColor rgb="FFFFFFFF"/>
        <bgColor indexed="64"/>
      </patternFill>
    </fill>
    <fill>
      <patternFill patternType="solid">
        <fgColor theme="0" tint="-0.14996795556505"/>
        <bgColor indexed="64"/>
      </patternFill>
    </fill>
  </fills>
  <borders count="14">
    <border/>
    <border>
      <left style="medium">
        <color rgb="FFFFFFFF"/>
      </left>
      <right style="medium">
        <color rgb="FFFFFFFF"/>
      </right>
      <top style="medium">
        <color rgb="FFFFFFFF"/>
      </top>
      <bottom style="medium">
        <color rgb="FFFFFFFF"/>
      </bottom>
    </border>
    <border>
      <left style="thin">
        <color indexed="64"/>
      </left>
      <right style="thin">
        <color indexed="64"/>
      </right>
      <top style="thin">
        <color indexed="64"/>
      </top>
      <bottom style="thin">
        <color indexed="64"/>
      </bottom>
    </border>
    <border>
      <left style="thin">
        <color indexed="64"/>
      </left>
      <right style="thin">
        <color indexed="64"/>
      </right>
      <top style="thin">
        <color indexed="64"/>
      </top>
    </border>
    <border>
      <left style="thin">
        <color indexed="64"/>
      </left>
      <right style="thin">
        <color indexed="64"/>
      </right>
      <bottom style="thin">
        <color indexed="64"/>
      </bottom>
    </border>
    <border>
      <left style="thin">
        <color indexed="64"/>
      </left>
      <top style="thin">
        <color indexed="64"/>
      </top>
      <bottom style="thin">
        <color indexed="64"/>
      </bottom>
    </border>
    <border>
      <top style="thin">
        <color indexed="64"/>
      </top>
      <bottom style="thin">
        <color indexed="64"/>
      </bottom>
    </border>
    <border>
      <right style="thin">
        <color indexed="64"/>
      </right>
      <top style="thin">
        <color indexed="64"/>
      </top>
      <bottom style="thin">
        <color indexed="64"/>
      </bottom>
    </border>
    <border>
      <top style="thin">
        <color indexed="64"/>
      </top>
    </border>
    <border>
      <right style="thin">
        <color indexed="64"/>
      </right>
      <top style="thin">
        <color indexed="64"/>
      </top>
    </border>
    <border>
      <left style="thin">
        <color indexed="64"/>
      </left>
      <right style="thin">
        <color indexed="64"/>
      </right>
      <top style="medium">
        <color indexed="64"/>
      </top>
      <bottom style="medium">
        <color indexed="64"/>
      </bottom>
    </border>
    <border>
      <left style="thin">
        <color indexed="64"/>
      </left>
      <right style="thin">
        <color indexed="64"/>
      </right>
    </border>
    <border>
      <left style="thin">
        <color indexed="64"/>
      </left>
      <right style="thin">
        <color indexed="64"/>
      </right>
      <top style="thin">
        <color indexed="64"/>
      </top>
      <bottom style="medium">
        <color indexed="64"/>
      </bottom>
    </border>
    <border>
      <top style="medium">
        <color indexed="64"/>
      </top>
    </border>
  </borders>
  <cellStyleXfs count="2">
    <xf numFmtId="0" fontId="0" fillId="0" borderId="0"/>
    <xf numFmtId="0" fontId="18" fillId="0" borderId="0"/>
  </cellStyleXfs>
  <cellXfs count="95">
    <xf numFmtId="0" fontId="0" fillId="0" borderId="0" xfId="0"/>
    <xf numFmtId="0" fontId="0" fillId="0" borderId="0" xfId="0" applyFont="1" applyAlignment="1">
      <alignment horizontal="center" vertical="center"/>
    </xf>
    <xf numFmtId="0" fontId="1" fillId="0" borderId="0" xfId="0" applyFont="1"/>
    <xf numFmtId="0" fontId="1" fillId="0" borderId="1" xfId="0" applyFont="1" applyBorder="1" applyAlignment="1">
      <alignment horizontal="left"/>
    </xf>
    <xf numFmtId="0" fontId="1" fillId="0" borderId="1" xfId="0" applyFont="1" applyBorder="1"/>
    <xf numFmtId="0" fontId="2" fillId="0" borderId="1" xfId="0" applyFont="1" applyBorder="1" applyAlignment="1">
      <alignment horizontal="left"/>
    </xf>
    <xf numFmtId="2" fontId="3"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2" fontId="3" fillId="2" borderId="2" xfId="0" applyNumberFormat="1" applyFont="1" applyFill="1" applyBorder="1" applyAlignment="1">
      <alignment vertical="center"/>
    </xf>
    <xf numFmtId="2" fontId="4" fillId="2" borderId="2" xfId="0" applyNumberFormat="1" applyFont="1" applyFill="1" applyBorder="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wrapText="1"/>
    </xf>
    <xf numFmtId="2" fontId="4" fillId="3" borderId="2" xfId="0" applyNumberFormat="1" applyFont="1" applyFill="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3" xfId="0" applyFont="1" applyFill="1" applyBorder="1" applyAlignment="1">
      <alignment vertical="center"/>
    </xf>
    <xf numFmtId="2" fontId="4" fillId="3" borderId="3" xfId="0" applyNumberFormat="1" applyFont="1" applyFill="1" applyBorder="1" applyAlignment="1" applyProtection="1">
      <alignment horizontal="center" vertical="center"/>
      <protection locked="0"/>
    </xf>
    <xf numFmtId="0" fontId="4" fillId="2" borderId="4" xfId="0" applyFont="1" applyFill="1" applyBorder="1" applyAlignment="1">
      <alignment horizontal="center" vertical="center"/>
    </xf>
    <xf numFmtId="0" fontId="4" fillId="2" borderId="4" xfId="0" applyFont="1" applyFill="1" applyBorder="1" applyAlignment="1">
      <alignment vertical="center"/>
    </xf>
    <xf numFmtId="0" fontId="4" fillId="0" borderId="2" xfId="0" applyFont="1" applyBorder="1" applyAlignment="1" applyProtection="1">
      <alignment horizontal="center" vertical="center"/>
      <protection locked="0"/>
    </xf>
    <xf numFmtId="2" fontId="4" fillId="3" borderId="4" xfId="0" applyNumberFormat="1"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2" fontId="4" fillId="0" borderId="2" xfId="0" applyNumberFormat="1" applyFont="1" applyBorder="1" applyAlignment="1" applyProtection="1">
      <alignment horizontal="center" vertical="center"/>
      <protection locked="0"/>
    </xf>
    <xf numFmtId="0" fontId="4" fillId="2" borderId="2" xfId="0" applyFont="1" applyFill="1" applyBorder="1" applyAlignment="1">
      <alignment vertical="center" wrapText="1"/>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2" fillId="0" borderId="0" xfId="0" applyFont="1" applyAlignment="1">
      <alignment vertical="center"/>
    </xf>
    <xf numFmtId="2" fontId="4" fillId="0" borderId="0" xfId="0" applyNumberFormat="1" applyFont="1"/>
    <xf numFmtId="0" fontId="7" fillId="0" borderId="0" xfId="0" applyFont="1" applyAlignment="1">
      <alignment horizontal="left" vertical="center" wrapText="1"/>
    </xf>
    <xf numFmtId="0" fontId="7" fillId="0" borderId="0" xfId="0" applyFont="1" applyAlignment="1">
      <alignment vertical="center" wrapText="1"/>
    </xf>
    <xf numFmtId="0" fontId="0" fillId="0" borderId="0" xfId="0" applyFont="1"/>
    <xf numFmtId="0" fontId="0" fillId="0" borderId="1" xfId="0" applyFont="1" applyBorder="1" applyAlignment="1">
      <alignment horizontal="left"/>
    </xf>
    <xf numFmtId="0" fontId="0" fillId="0" borderId="1" xfId="0" applyFont="1" applyBorder="1"/>
    <xf numFmtId="0" fontId="8" fillId="0" borderId="1" xfId="0" applyFont="1" applyBorder="1" applyAlignment="1">
      <alignment horizontal="left"/>
    </xf>
    <xf numFmtId="0" fontId="9" fillId="0" borderId="0" xfId="0" applyFont="1" applyAlignment="1">
      <alignment horizontal="right" wrapText="1"/>
    </xf>
    <xf numFmtId="0" fontId="10" fillId="2" borderId="2" xfId="0" applyFont="1" applyFill="1" applyBorder="1" applyAlignment="1">
      <alignment horizontal="center" vertical="center" wrapText="1"/>
    </xf>
    <xf numFmtId="0" fontId="11" fillId="0" borderId="0" xfId="0" applyFont="1" applyAlignment="1">
      <alignment horizontal="left" vertical="center" wrapText="1"/>
    </xf>
    <xf numFmtId="0" fontId="12" fillId="2" borderId="2" xfId="0" applyFont="1" applyFill="1" applyBorder="1" applyAlignment="1">
      <alignment horizontal="center" vertical="center" wrapText="1"/>
    </xf>
    <xf numFmtId="0" fontId="13" fillId="0" borderId="0" xfId="0" applyFont="1" applyAlignment="1">
      <alignment horizontal="left" vertical="center" wrapText="1"/>
    </xf>
    <xf numFmtId="0" fontId="10" fillId="2" borderId="5" xfId="0" applyFont="1" applyFill="1" applyBorder="1" applyAlignment="1">
      <alignment horizontal="left" vertical="center" wrapText="1"/>
    </xf>
    <xf numFmtId="0" fontId="10" fillId="5" borderId="6" xfId="0" applyFont="1" applyFill="1" applyBorder="1" applyAlignment="1">
      <alignment vertical="center" wrapText="1"/>
    </xf>
    <xf numFmtId="0" fontId="10" fillId="5" borderId="7" xfId="0" applyFont="1" applyFill="1" applyBorder="1" applyAlignment="1">
      <alignment vertical="center" wrapText="1"/>
    </xf>
    <xf numFmtId="0" fontId="12" fillId="2" borderId="2" xfId="0" applyFont="1" applyFill="1" applyBorder="1" applyAlignment="1">
      <alignment horizontal="left" vertical="center" wrapText="1"/>
    </xf>
    <xf numFmtId="0" fontId="14" fillId="2" borderId="4" xfId="1" applyFont="1" applyFill="1" applyBorder="1" applyAlignment="1">
      <alignment horizontal="center" vertical="center"/>
    </xf>
    <xf numFmtId="2" fontId="10" fillId="2" borderId="2" xfId="0" applyNumberFormat="1" applyFont="1" applyFill="1" applyBorder="1" applyAlignment="1">
      <alignment horizontal="center" vertical="center" wrapText="1"/>
    </xf>
    <xf numFmtId="0" fontId="14" fillId="2" borderId="2" xfId="1" applyFont="1" applyFill="1" applyBorder="1" applyAlignment="1">
      <alignment horizontal="center" vertical="center"/>
    </xf>
    <xf numFmtId="2" fontId="12" fillId="0" borderId="2" xfId="0" applyNumberFormat="1" applyFont="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12" fillId="2" borderId="3" xfId="0" applyFont="1" applyFill="1" applyBorder="1" applyAlignment="1">
      <alignment horizontal="left" vertical="center" wrapText="1"/>
    </xf>
    <xf numFmtId="2" fontId="12" fillId="0" borderId="3" xfId="0" applyNumberFormat="1" applyFont="1" applyBorder="1" applyAlignment="1" applyProtection="1">
      <alignment horizontal="center" vertical="center" wrapText="1"/>
      <protection locked="0"/>
    </xf>
    <xf numFmtId="0" fontId="12" fillId="2" borderId="4" xfId="0" applyFont="1" applyFill="1" applyBorder="1" applyAlignment="1">
      <alignment horizontal="center" vertical="center" wrapText="1"/>
    </xf>
    <xf numFmtId="0" fontId="12" fillId="2" borderId="4" xfId="0" applyFont="1" applyFill="1" applyBorder="1" applyAlignment="1">
      <alignment horizontal="left" vertical="center" wrapText="1"/>
    </xf>
    <xf numFmtId="49" fontId="12" fillId="0" borderId="2" xfId="0" applyNumberFormat="1" applyFont="1" applyBorder="1" applyAlignment="1" applyProtection="1">
      <alignment horizontal="center" vertical="center" wrapText="1"/>
      <protection locked="0"/>
    </xf>
    <xf numFmtId="2" fontId="12" fillId="0" borderId="4"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0" fillId="5" borderId="2" xfId="0" applyFont="1" applyFill="1" applyBorder="1" applyAlignment="1">
      <alignment vertical="center" wrapText="1"/>
    </xf>
    <xf numFmtId="0" fontId="12" fillId="2" borderId="5" xfId="0" applyFont="1" applyFill="1" applyBorder="1" applyAlignment="1">
      <alignment vertical="center" wrapText="1"/>
    </xf>
    <xf numFmtId="0" fontId="12" fillId="2" borderId="6" xfId="0" applyFont="1" applyFill="1" applyBorder="1" applyAlignment="1">
      <alignment vertical="center" wrapText="1"/>
    </xf>
    <xf numFmtId="0" fontId="12" fillId="2" borderId="7" xfId="0" applyFont="1" applyFill="1" applyBorder="1" applyAlignment="1">
      <alignment vertical="center" wrapText="1"/>
    </xf>
    <xf numFmtId="0" fontId="12" fillId="5" borderId="2" xfId="0" applyFont="1" applyFill="1" applyBorder="1" applyAlignment="1">
      <alignment vertical="center" wrapText="1"/>
    </xf>
    <xf numFmtId="0" fontId="12" fillId="3" borderId="2" xfId="0" applyFont="1" applyFill="1" applyBorder="1" applyAlignment="1" applyProtection="1">
      <alignment horizontal="center" vertical="center" wrapText="1"/>
      <protection locked="0"/>
    </xf>
    <xf numFmtId="2" fontId="12" fillId="4" borderId="2" xfId="0" applyNumberFormat="1" applyFont="1" applyFill="1" applyBorder="1" applyAlignment="1" applyProtection="1">
      <alignment horizontal="center" vertical="center" wrapText="1"/>
      <protection locked="0"/>
    </xf>
    <xf numFmtId="0" fontId="10" fillId="5" borderId="2" xfId="0" applyFont="1" applyFill="1" applyBorder="1" applyAlignment="1" applyProtection="1">
      <alignment vertical="center" wrapText="1"/>
      <protection locked="0"/>
    </xf>
    <xf numFmtId="0" fontId="0" fillId="0" borderId="0" xfId="0" applyFont="1" applyAlignment="1">
      <alignment horizontal="left" vertical="center"/>
    </xf>
    <xf numFmtId="0" fontId="10" fillId="3" borderId="5" xfId="0" applyFont="1" applyFill="1" applyBorder="1" applyAlignment="1" applyProtection="1">
      <alignment vertical="center" wrapText="1"/>
      <protection locked="0"/>
    </xf>
    <xf numFmtId="0" fontId="14" fillId="2" borderId="2" xfId="1" applyFont="1" applyFill="1" applyBorder="1" applyAlignment="1">
      <alignment vertical="center" wrapText="1"/>
    </xf>
    <xf numFmtId="0" fontId="12" fillId="2" borderId="5" xfId="0" applyFont="1" applyFill="1" applyBorder="1" applyAlignment="1">
      <alignment horizontal="left" vertical="center" wrapText="1"/>
    </xf>
    <xf numFmtId="0" fontId="12" fillId="2" borderId="8" xfId="0" applyFont="1" applyFill="1" applyBorder="1" applyAlignment="1">
      <alignment vertical="center" wrapText="1"/>
    </xf>
    <xf numFmtId="0" fontId="12" fillId="2" borderId="9" xfId="0" applyFont="1" applyFill="1" applyBorder="1" applyAlignment="1">
      <alignment vertical="center" wrapText="1"/>
    </xf>
    <xf numFmtId="2" fontId="12" fillId="5" borderId="2" xfId="0" applyNumberFormat="1" applyFont="1" applyFill="1" applyBorder="1" applyAlignment="1">
      <alignment horizontal="center"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4" fillId="2" borderId="4" xfId="1" applyFont="1" applyFill="1" applyBorder="1" applyAlignment="1">
      <alignment vertical="center" wrapText="1"/>
    </xf>
    <xf numFmtId="2" fontId="12" fillId="2" borderId="2" xfId="0" applyNumberFormat="1" applyFont="1" applyFill="1" applyBorder="1" applyAlignment="1">
      <alignment horizontal="center" vertical="center" wrapText="1"/>
    </xf>
    <xf numFmtId="0" fontId="14" fillId="2" borderId="3" xfId="1" applyFont="1" applyFill="1" applyBorder="1" applyAlignment="1">
      <alignment vertical="center" wrapText="1"/>
    </xf>
    <xf numFmtId="0" fontId="15" fillId="2" borderId="10" xfId="1" applyFont="1" applyFill="1" applyBorder="1" applyAlignment="1">
      <alignment vertical="center" wrapText="1"/>
    </xf>
    <xf numFmtId="49" fontId="12" fillId="0" borderId="2" xfId="0" applyNumberFormat="1" applyFont="1" applyBorder="1" applyAlignment="1" applyProtection="1">
      <alignment horizontal="left" vertical="center" wrapText="1"/>
      <protection locked="0"/>
    </xf>
    <xf numFmtId="0" fontId="10" fillId="2" borderId="2" xfId="0" applyFont="1" applyFill="1" applyBorder="1" applyAlignment="1">
      <alignment horizontal="left" vertical="center" wrapText="1"/>
    </xf>
    <xf numFmtId="0" fontId="12" fillId="4" borderId="2" xfId="0" applyFont="1" applyFill="1" applyBorder="1" applyAlignment="1" applyProtection="1">
      <alignment horizontal="left" vertical="center" wrapText="1"/>
      <protection locked="0"/>
    </xf>
    <xf numFmtId="49" fontId="16" fillId="5" borderId="3" xfId="0" applyNumberFormat="1" applyFont="1" applyFill="1" applyBorder="1" applyAlignment="1" applyProtection="1">
      <alignment horizontal="center" vertical="center" wrapText="1"/>
      <protection locked="0"/>
    </xf>
    <xf numFmtId="1" fontId="12" fillId="4" borderId="2" xfId="0" applyNumberFormat="1" applyFont="1" applyFill="1" applyBorder="1" applyAlignment="1" applyProtection="1">
      <alignment horizontal="center" vertical="center" wrapText="1"/>
      <protection locked="0"/>
    </xf>
    <xf numFmtId="49" fontId="16" fillId="5" borderId="11" xfId="0" applyNumberFormat="1" applyFont="1" applyFill="1" applyBorder="1" applyAlignment="1" applyProtection="1">
      <alignment horizontal="center" vertical="center" wrapText="1"/>
      <protection locked="0"/>
    </xf>
    <xf numFmtId="1" fontId="10" fillId="2" borderId="2" xfId="0" applyNumberFormat="1" applyFont="1" applyFill="1" applyBorder="1" applyAlignment="1">
      <alignment horizontal="center" vertical="center" wrapText="1"/>
    </xf>
    <xf numFmtId="49" fontId="16" fillId="5" borderId="4" xfId="0" applyNumberFormat="1" applyFont="1" applyFill="1" applyBorder="1" applyAlignment="1" applyProtection="1">
      <alignment horizontal="center" vertical="center" wrapText="1"/>
      <protection locked="0"/>
    </xf>
    <xf numFmtId="0" fontId="14" fillId="2" borderId="12" xfId="1" applyFont="1" applyFill="1" applyBorder="1" applyAlignment="1">
      <alignment vertical="center" wrapText="1"/>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3" fillId="0" borderId="13" xfId="1" applyFont="1" applyBorder="1" applyAlignment="1">
      <alignment horizontal="left" vertical="top" wrapText="1"/>
    </xf>
  </cellXfs>
  <cellStyles count="2">
    <cellStyle name="Normal" xfId="0" builtinId="0"/>
    <cellStyle name="Normal 3" xfId="1"/>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r="http://schemas.openxmlformats.org/officeDocument/2006/relationships" xmlns="http://schemas.openxmlformats.org/spreadsheetml/2006/main">
  <sheetViews>
    <sheetView zoomScale="85" zoomScaleNormal="85" workbookViewId="0">
      <selection activeCell="J20" sqref="J20"/>
    </sheetView>
  </sheetViews>
  <sheetFormatPr defaultColWidth="9.140625" defaultRowHeight="15"/>
  <cols>
    <col min="1" max="1" width="11.00391" style="2" customWidth="1"/>
    <col min="2" max="2" width="99.28125" style="2" customWidth="1"/>
    <col min="3" max="3" width="10.42188" style="2" bestFit="1" customWidth="1"/>
    <col min="4" max="4" width="29.14063" style="2" customWidth="1"/>
    <col min="5" max="5" width="19.14063" style="2" customWidth="1"/>
    <col min="6" max="16384" width="9.140625" style="2"/>
  </cols>
  <sheetData>
    <row r="1" ht="15.75">
      <c r="A1" s="3" t="s">
        <v>0</v>
      </c>
      <c r="B1" s="4"/>
      <c r="C1" s="4"/>
      <c r="D1" s="4"/>
      <c r="E1" s="4"/>
    </row>
    <row r="2" ht="15.75">
      <c r="A2" s="3" t="s">
        <v>1</v>
      </c>
      <c r="B2" s="4"/>
      <c r="C2" s="4"/>
      <c r="D2" s="4"/>
      <c r="E2" s="4"/>
    </row>
    <row r="3" ht="15.75">
      <c r="A3" s="4"/>
      <c r="B3" s="4"/>
      <c r="C3" s="4"/>
      <c r="D3" s="4"/>
      <c r="E3" s="4"/>
    </row>
    <row r="4" ht="15.75">
      <c r="A4" s="4"/>
      <c r="B4" s="4"/>
      <c r="C4" s="4"/>
      <c r="D4" s="4"/>
      <c r="E4" s="4"/>
    </row>
    <row r="5" ht="15.75">
      <c r="A5" s="5" t="s">
        <v>2</v>
      </c>
      <c r="B5" s="4"/>
      <c r="C5" s="4"/>
      <c r="D5" s="4"/>
      <c r="E5" s="4"/>
    </row>
    <row r="6" ht="15.75">
      <c r="A6" s="4"/>
      <c r="B6" s="4"/>
      <c r="C6" s="4"/>
      <c r="D6" s="4"/>
      <c r="E6" s="4"/>
    </row>
    <row r="8" ht="15.75">
      <c r="A8" s="6" t="s">
        <v>3</v>
      </c>
      <c r="B8" s="6" t="s">
        <v>4</v>
      </c>
      <c r="C8" s="6" t="s">
        <v>5</v>
      </c>
      <c r="D8" s="6" t="s">
        <v>6</v>
      </c>
      <c r="E8" s="6" t="s">
        <v>7</v>
      </c>
    </row>
    <row r="9" ht="15.75" customHeight="1">
      <c r="A9" s="7">
        <v>1</v>
      </c>
      <c r="B9" s="7">
        <v>2</v>
      </c>
      <c r="C9" s="7">
        <v>3</v>
      </c>
      <c r="D9" s="7">
        <v>4</v>
      </c>
      <c r="E9" s="7">
        <v>5</v>
      </c>
    </row>
    <row r="10" ht="15.75">
      <c r="A10" s="6" t="s">
        <v>8</v>
      </c>
      <c r="B10" s="8" t="s">
        <v>9</v>
      </c>
      <c r="C10" s="8"/>
      <c r="D10" s="8"/>
      <c r="E10" s="8"/>
    </row>
    <row r="11" ht="18.75">
      <c r="A11" s="9" t="s">
        <v>10</v>
      </c>
      <c r="B11" s="10" t="s">
        <v>11</v>
      </c>
      <c r="C11" s="7" t="s">
        <v>12</v>
      </c>
      <c r="D11" s="11" t="s">
        <v>13</v>
      </c>
      <c r="E11" s="12">
        <v>0.58999999999999997</v>
      </c>
    </row>
    <row r="12" ht="19.5" customHeight="1">
      <c r="A12" s="13" t="s">
        <v>14</v>
      </c>
      <c r="B12" s="14" t="s">
        <v>15</v>
      </c>
      <c r="C12" s="7" t="s">
        <v>12</v>
      </c>
      <c r="D12" s="11" t="s">
        <v>16</v>
      </c>
      <c r="E12" s="15">
        <v>8.4499999999999993</v>
      </c>
    </row>
    <row r="13" ht="18.75" customHeight="1">
      <c r="A13" s="16"/>
      <c r="B13" s="17"/>
      <c r="C13" s="7" t="s">
        <v>17</v>
      </c>
      <c r="D13" s="18" t="s">
        <v>18</v>
      </c>
      <c r="E13" s="19"/>
    </row>
    <row r="14" ht="20.25" customHeight="1">
      <c r="A14" s="7" t="s">
        <v>19</v>
      </c>
      <c r="B14" s="10" t="s">
        <v>20</v>
      </c>
      <c r="C14" s="7" t="s">
        <v>21</v>
      </c>
      <c r="D14" s="7" t="s">
        <v>22</v>
      </c>
      <c r="E14" s="12">
        <v>8.8499999999999996</v>
      </c>
    </row>
    <row r="15" ht="19.5" customHeight="1">
      <c r="A15" s="7" t="s">
        <v>23</v>
      </c>
      <c r="B15" s="10" t="s">
        <v>24</v>
      </c>
      <c r="C15" s="7" t="s">
        <v>12</v>
      </c>
      <c r="D15" s="20" t="s">
        <v>25</v>
      </c>
      <c r="E15" s="12">
        <v>3.5499999999999998</v>
      </c>
    </row>
    <row r="16" ht="48.75" customHeight="1">
      <c r="A16" s="7" t="s">
        <v>26</v>
      </c>
      <c r="B16" s="10" t="s">
        <v>27</v>
      </c>
      <c r="C16" s="11" t="s">
        <v>28</v>
      </c>
      <c r="D16" s="7" t="s">
        <v>22</v>
      </c>
      <c r="E16" s="12">
        <v>1.48</v>
      </c>
    </row>
    <row r="17" ht="18.75">
      <c r="A17" s="21" t="s">
        <v>29</v>
      </c>
      <c r="B17" s="22" t="s">
        <v>30</v>
      </c>
      <c r="C17" s="23" t="s">
        <v>31</v>
      </c>
      <c r="D17" s="7" t="s">
        <v>22</v>
      </c>
      <c r="E17" s="6">
        <f>+SUM(E18,E19,E20)</f>
        <v>0</v>
      </c>
    </row>
    <row r="18" ht="60" customHeight="1">
      <c r="A18" s="24" t="s">
        <v>32</v>
      </c>
      <c r="B18" s="25" t="s">
        <v>33</v>
      </c>
      <c r="C18" s="24" t="s">
        <v>34</v>
      </c>
      <c r="D18" s="26" t="s">
        <v>35</v>
      </c>
      <c r="E18" s="27"/>
    </row>
    <row r="19" ht="60" customHeight="1">
      <c r="A19" s="24" t="s">
        <v>36</v>
      </c>
      <c r="B19" s="25" t="s">
        <v>33</v>
      </c>
      <c r="C19" s="24" t="s">
        <v>34</v>
      </c>
      <c r="D19" s="26" t="s">
        <v>35</v>
      </c>
      <c r="E19" s="27"/>
    </row>
    <row r="20" ht="60" customHeight="1">
      <c r="A20" s="24" t="s">
        <v>37</v>
      </c>
      <c r="B20" s="25" t="s">
        <v>33</v>
      </c>
      <c r="C20" s="24" t="s">
        <v>34</v>
      </c>
      <c r="D20" s="26" t="s">
        <v>35</v>
      </c>
      <c r="E20" s="27"/>
    </row>
    <row r="21" ht="18.75">
      <c r="A21" s="21" t="s">
        <v>38</v>
      </c>
      <c r="B21" s="22" t="s">
        <v>39</v>
      </c>
      <c r="C21" s="21" t="s">
        <v>40</v>
      </c>
      <c r="D21" s="11" t="s">
        <v>22</v>
      </c>
      <c r="E21" s="6">
        <f>ROUND(E11+E12+E17,2)</f>
        <v>9.0399999999999991</v>
      </c>
    </row>
    <row r="22" ht="18.75">
      <c r="A22" s="21" t="s">
        <v>41</v>
      </c>
      <c r="B22" s="22" t="s">
        <v>42</v>
      </c>
      <c r="C22" s="21" t="s">
        <v>40</v>
      </c>
      <c r="D22" s="7" t="s">
        <v>22</v>
      </c>
      <c r="E22" s="6">
        <f>+E21*1.21</f>
        <v>10.938399999999998</v>
      </c>
    </row>
    <row r="23" ht="15.75">
      <c r="A23" s="7" t="s">
        <v>43</v>
      </c>
      <c r="B23" s="28" t="s">
        <v>44</v>
      </c>
      <c r="C23" s="29" t="s">
        <v>45</v>
      </c>
      <c r="D23" s="30"/>
      <c r="E23" s="31"/>
    </row>
    <row r="24" ht="15.75">
      <c r="A24" s="32" t="s">
        <v>46</v>
      </c>
      <c r="B24" s="33"/>
      <c r="C24" s="33"/>
      <c r="D24" s="33"/>
      <c r="E24" s="33"/>
    </row>
    <row r="25" ht="15.75" customHeight="1">
      <c r="A25" s="34" t="s">
        <v>47</v>
      </c>
      <c r="B25" s="34"/>
      <c r="C25" s="34"/>
      <c r="D25" s="34"/>
      <c r="E25" s="34"/>
    </row>
    <row r="26" ht="15.75" customHeight="1">
      <c r="A26" s="34" t="s">
        <v>48</v>
      </c>
      <c r="B26" s="34"/>
      <c r="C26" s="34"/>
      <c r="D26" s="34"/>
      <c r="E26" s="34"/>
    </row>
    <row r="27" ht="15.75" customHeight="1">
      <c r="A27" s="34" t="s">
        <v>49</v>
      </c>
      <c r="B27" s="34"/>
      <c r="C27" s="34"/>
      <c r="D27" s="34"/>
      <c r="E27" s="34"/>
    </row>
  </sheetData>
  <sheetProtection sheet="1" objects="1" scenarios="1" password="F757"/>
  <mergeCells count="7">
    <mergeCell ref="A25:E25"/>
    <mergeCell ref="A26:E26"/>
    <mergeCell ref="A27:E27"/>
    <mergeCell ref="B10:E10"/>
    <mergeCell ref="C23:E23"/>
    <mergeCell ref="A12:A13"/>
    <mergeCell ref="E12:E13"/>
  </mergeCells>
  <pageSetup r:id="rId1" orientation="portrait"/>
</worksheet>
</file>

<file path=xl/worksheets/sheet2.xml><?xml version="1.0" encoding="utf-8"?>
<worksheet xmlns:r="http://schemas.openxmlformats.org/officeDocument/2006/relationships" xmlns="http://schemas.openxmlformats.org/spreadsheetml/2006/main">
  <sheetPr codeName="Sheet1"/>
  <sheetViews>
    <sheetView zoomScale="85" zoomScaleNormal="85" workbookViewId="0" topLeftCell="A7">
      <selection activeCell="J16" sqref="J16"/>
    </sheetView>
  </sheetViews>
  <sheetFormatPr defaultColWidth="9.140625" defaultRowHeight="15"/>
  <cols>
    <col min="1" max="1" width="11.00391" style="2" customWidth="1"/>
    <col min="2" max="2" width="99.28125" style="2" customWidth="1"/>
    <col min="3" max="3" width="10.42188" style="2" bestFit="1" customWidth="1"/>
    <col min="4" max="4" width="28.85156" style="2" customWidth="1"/>
    <col min="5" max="5" width="18.71094" style="2" customWidth="1"/>
    <col min="6" max="16384" width="9.140625" style="2"/>
  </cols>
  <sheetData>
    <row r="1" ht="15.75">
      <c r="A1" s="3" t="s">
        <v>0</v>
      </c>
      <c r="B1" s="4"/>
      <c r="C1" s="4"/>
      <c r="D1" s="4"/>
      <c r="E1" s="4"/>
    </row>
    <row r="2" ht="15.75">
      <c r="A2" s="3" t="s">
        <v>1</v>
      </c>
      <c r="B2" s="4"/>
      <c r="C2" s="4"/>
      <c r="D2" s="4"/>
      <c r="E2" s="4"/>
    </row>
    <row r="3" ht="15.75">
      <c r="A3" s="4"/>
      <c r="B3" s="4"/>
      <c r="C3" s="4"/>
      <c r="D3" s="4"/>
      <c r="E3" s="4"/>
    </row>
    <row r="4" ht="15.75">
      <c r="A4" s="4"/>
      <c r="B4" s="4"/>
      <c r="C4" s="4"/>
      <c r="D4" s="4"/>
      <c r="E4" s="4"/>
    </row>
    <row r="5" ht="15.75">
      <c r="A5" s="5" t="s">
        <v>50</v>
      </c>
      <c r="B5" s="4"/>
      <c r="C5" s="4"/>
      <c r="D5" s="4"/>
      <c r="E5" s="4"/>
    </row>
    <row r="6" ht="15.75">
      <c r="A6" s="4"/>
      <c r="B6" s="4"/>
      <c r="C6" s="4"/>
      <c r="D6" s="4"/>
      <c r="E6" s="4"/>
    </row>
    <row r="8" ht="15.75">
      <c r="A8" s="6" t="s">
        <v>3</v>
      </c>
      <c r="B8" s="6" t="s">
        <v>4</v>
      </c>
      <c r="C8" s="6" t="s">
        <v>5</v>
      </c>
      <c r="D8" s="6" t="s">
        <v>6</v>
      </c>
      <c r="E8" s="6" t="s">
        <v>7</v>
      </c>
    </row>
    <row r="9" ht="16.5" customHeight="1">
      <c r="A9" s="7">
        <v>1</v>
      </c>
      <c r="B9" s="7">
        <v>2</v>
      </c>
      <c r="C9" s="7">
        <v>3</v>
      </c>
      <c r="D9" s="7">
        <v>4</v>
      </c>
      <c r="E9" s="7">
        <v>5</v>
      </c>
    </row>
    <row r="10" ht="19.5" customHeight="1">
      <c r="A10" s="6" t="s">
        <v>8</v>
      </c>
      <c r="B10" s="8" t="s">
        <v>9</v>
      </c>
      <c r="C10" s="8"/>
      <c r="D10" s="8"/>
      <c r="E10" s="8"/>
    </row>
    <row r="11" ht="18.75">
      <c r="A11" s="9" t="s">
        <v>10</v>
      </c>
      <c r="B11" s="10" t="s">
        <v>11</v>
      </c>
      <c r="C11" s="7" t="s">
        <v>12</v>
      </c>
      <c r="D11" s="11" t="s">
        <v>13</v>
      </c>
      <c r="E11" s="12">
        <v>0.58999999999999997</v>
      </c>
    </row>
    <row r="12" ht="18.75" customHeight="1">
      <c r="A12" s="13" t="s">
        <v>14</v>
      </c>
      <c r="B12" s="14" t="s">
        <v>15</v>
      </c>
      <c r="C12" s="7" t="s">
        <v>12</v>
      </c>
      <c r="D12" s="11" t="s">
        <v>51</v>
      </c>
      <c r="E12" s="15">
        <v>8.5999999999999996</v>
      </c>
    </row>
    <row r="13" ht="18.75" customHeight="1">
      <c r="A13" s="16"/>
      <c r="B13" s="17"/>
      <c r="C13" s="7" t="s">
        <v>17</v>
      </c>
      <c r="D13" s="26" t="s">
        <v>52</v>
      </c>
      <c r="E13" s="19"/>
    </row>
    <row r="14" ht="18" customHeight="1">
      <c r="A14" s="7" t="s">
        <v>19</v>
      </c>
      <c r="B14" s="10" t="s">
        <v>20</v>
      </c>
      <c r="C14" s="7" t="s">
        <v>21</v>
      </c>
      <c r="D14" s="7" t="s">
        <v>22</v>
      </c>
      <c r="E14" s="12">
        <v>8.8499999999999996</v>
      </c>
    </row>
    <row r="15" ht="17.25" customHeight="1">
      <c r="A15" s="7" t="s">
        <v>23</v>
      </c>
      <c r="B15" s="10" t="s">
        <v>24</v>
      </c>
      <c r="C15" s="7" t="s">
        <v>12</v>
      </c>
      <c r="D15" s="26" t="s">
        <v>53</v>
      </c>
      <c r="E15" s="12">
        <v>3.5499999999999998</v>
      </c>
    </row>
    <row r="16" ht="47.25">
      <c r="A16" s="7" t="s">
        <v>26</v>
      </c>
      <c r="B16" s="10" t="s">
        <v>27</v>
      </c>
      <c r="C16" s="11" t="s">
        <v>28</v>
      </c>
      <c r="D16" s="7" t="s">
        <v>22</v>
      </c>
      <c r="E16" s="12">
        <v>1.48</v>
      </c>
    </row>
    <row r="17" ht="18.75">
      <c r="A17" s="21" t="s">
        <v>29</v>
      </c>
      <c r="B17" s="22" t="s">
        <v>30</v>
      </c>
      <c r="C17" s="23" t="s">
        <v>31</v>
      </c>
      <c r="D17" s="7" t="s">
        <v>22</v>
      </c>
      <c r="E17" s="6">
        <f>+SUM(E18,E19,E20)</f>
        <v>0</v>
      </c>
    </row>
    <row r="18" ht="60" customHeight="1">
      <c r="A18" s="24" t="s">
        <v>32</v>
      </c>
      <c r="B18" s="25" t="s">
        <v>33</v>
      </c>
      <c r="C18" s="24" t="s">
        <v>34</v>
      </c>
      <c r="D18" s="26" t="s">
        <v>35</v>
      </c>
      <c r="E18" s="27"/>
    </row>
    <row r="19" ht="60" customHeight="1">
      <c r="A19" s="24" t="s">
        <v>36</v>
      </c>
      <c r="B19" s="25" t="s">
        <v>33</v>
      </c>
      <c r="C19" s="24" t="s">
        <v>34</v>
      </c>
      <c r="D19" s="26" t="s">
        <v>35</v>
      </c>
      <c r="E19" s="27"/>
    </row>
    <row r="20" ht="60" customHeight="1">
      <c r="A20" s="24" t="s">
        <v>37</v>
      </c>
      <c r="B20" s="25" t="s">
        <v>33</v>
      </c>
      <c r="C20" s="24" t="s">
        <v>34</v>
      </c>
      <c r="D20" s="26" t="s">
        <v>35</v>
      </c>
      <c r="E20" s="27"/>
    </row>
    <row r="21" ht="18.75">
      <c r="A21" s="21" t="s">
        <v>38</v>
      </c>
      <c r="B21" s="22" t="s">
        <v>39</v>
      </c>
      <c r="C21" s="21" t="s">
        <v>40</v>
      </c>
      <c r="D21" s="11" t="s">
        <v>22</v>
      </c>
      <c r="E21" s="6">
        <f>ROUND(E11+E12+E17,2)</f>
        <v>9.1899999999999995</v>
      </c>
    </row>
    <row r="22" ht="18.75">
      <c r="A22" s="21" t="s">
        <v>41</v>
      </c>
      <c r="B22" s="22" t="s">
        <v>42</v>
      </c>
      <c r="C22" s="21" t="s">
        <v>40</v>
      </c>
      <c r="D22" s="7" t="s">
        <v>22</v>
      </c>
      <c r="E22" s="6">
        <f>+E21*1.09</f>
        <v>10.017100000000001</v>
      </c>
    </row>
    <row r="23" ht="15.75">
      <c r="A23" s="7" t="s">
        <v>43</v>
      </c>
      <c r="B23" s="28" t="s">
        <v>44</v>
      </c>
      <c r="C23" s="29" t="s">
        <v>54</v>
      </c>
      <c r="D23" s="30"/>
      <c r="E23" s="31"/>
    </row>
    <row r="24" ht="15.75">
      <c r="A24" s="32" t="s">
        <v>46</v>
      </c>
      <c r="B24" s="33"/>
      <c r="C24" s="33"/>
      <c r="D24" s="33"/>
      <c r="E24" s="33"/>
    </row>
    <row r="25" ht="17.25" customHeight="1">
      <c r="A25" s="34" t="s">
        <v>47</v>
      </c>
      <c r="B25" s="34"/>
      <c r="C25" s="34"/>
      <c r="D25" s="34"/>
      <c r="E25" s="34"/>
    </row>
    <row r="26" ht="17.25" customHeight="1">
      <c r="A26" s="34" t="s">
        <v>48</v>
      </c>
      <c r="B26" s="34"/>
      <c r="C26" s="34"/>
      <c r="D26" s="34"/>
      <c r="E26" s="34"/>
    </row>
    <row r="27" ht="15.75" customHeight="1">
      <c r="A27" s="34" t="s">
        <v>49</v>
      </c>
      <c r="B27" s="34"/>
      <c r="C27" s="34"/>
      <c r="D27" s="34"/>
      <c r="E27" s="34"/>
    </row>
    <row r="28">
      <c r="A28" s="35"/>
      <c r="B28" s="35"/>
      <c r="C28" s="35"/>
    </row>
  </sheetData>
  <sheetProtection sheet="1" objects="1" scenarios="1" password="F757"/>
  <mergeCells count="7">
    <mergeCell ref="A25:E25"/>
    <mergeCell ref="A26:E26"/>
    <mergeCell ref="A27:E27"/>
    <mergeCell ref="B10:E10"/>
    <mergeCell ref="E12:E13"/>
    <mergeCell ref="A12:A13"/>
    <mergeCell ref="C23:E23"/>
  </mergeCells>
  <pageSetup r:id="rId1" orientation="portrait"/>
</worksheet>
</file>

<file path=xl/worksheets/sheet3.xml><?xml version="1.0" encoding="utf-8"?>
<worksheet xmlns:r="http://schemas.openxmlformats.org/officeDocument/2006/relationships" xmlns="http://schemas.openxmlformats.org/spreadsheetml/2006/main">
  <sheetViews>
    <sheetView tabSelected="1" zoomScale="85" zoomScaleNormal="85" workbookViewId="0">
      <selection activeCell="L51" sqref="L51"/>
    </sheetView>
  </sheetViews>
  <sheetFormatPr defaultColWidth="9.28125" defaultRowHeight="15"/>
  <cols>
    <col min="1" max="1" width="14.42188" style="36" customWidth="1"/>
    <col min="2" max="2" width="84.42188" style="36" customWidth="1"/>
    <col min="3" max="3" width="17.57422" style="36" customWidth="1"/>
    <col min="4" max="4" width="39.28125" style="36" customWidth="1"/>
    <col min="5" max="5" width="22.71094" style="36" customWidth="1"/>
    <col min="6" max="6" width="9.28125" style="36"/>
    <col min="7" max="7" width="23.14063" style="36" hidden="1" customWidth="1"/>
    <col min="8" max="8" width="18.85156" style="36" hidden="1" customWidth="1"/>
    <col min="9" max="9" width="13.71094" style="36" hidden="1" customWidth="1"/>
    <col min="10" max="16384" width="9.28125" style="36"/>
  </cols>
  <sheetData>
    <row r="1" ht="15.75">
      <c r="A1" s="37" t="s">
        <v>0</v>
      </c>
      <c r="B1" s="38"/>
      <c r="C1" s="38"/>
      <c r="D1" s="38"/>
      <c r="E1" s="38"/>
    </row>
    <row r="2" ht="15.75">
      <c r="A2" s="37" t="s">
        <v>1</v>
      </c>
      <c r="B2" s="38"/>
      <c r="C2" s="38"/>
      <c r="D2" s="38"/>
      <c r="E2" s="38"/>
    </row>
    <row r="3" ht="15.75">
      <c r="A3" s="38"/>
      <c r="B3" s="38"/>
      <c r="C3" s="38"/>
      <c r="D3" s="38"/>
      <c r="E3" s="38"/>
    </row>
    <row r="4" ht="15.75">
      <c r="A4" s="38"/>
      <c r="B4" s="38"/>
      <c r="C4" s="38"/>
      <c r="D4" s="38"/>
      <c r="E4" s="38"/>
    </row>
    <row r="5" ht="15.75">
      <c r="A5" s="39" t="s">
        <v>55</v>
      </c>
      <c r="B5" s="38"/>
      <c r="C5" s="38"/>
      <c r="D5" s="38"/>
      <c r="E5" s="38"/>
    </row>
    <row r="6" ht="15.75">
      <c r="A6" s="38"/>
      <c r="B6" s="38"/>
      <c r="C6" s="38"/>
      <c r="D6" s="38"/>
      <c r="E6" s="38"/>
    </row>
    <row r="8" ht="15.75">
      <c r="A8" s="40" t="s">
        <v>56</v>
      </c>
      <c r="B8" s="40"/>
      <c r="C8" s="40"/>
      <c r="D8" s="40"/>
      <c r="E8" s="40"/>
    </row>
    <row r="9" ht="42" customHeight="1">
      <c r="A9" s="41" t="s">
        <v>3</v>
      </c>
      <c r="B9" s="41" t="s">
        <v>4</v>
      </c>
      <c r="C9" s="41" t="s">
        <v>5</v>
      </c>
      <c r="D9" s="41" t="s">
        <v>6</v>
      </c>
      <c r="E9" s="41" t="s">
        <v>57</v>
      </c>
      <c r="G9" s="42" t="s">
        <v>58</v>
      </c>
      <c r="H9" s="42" t="s">
        <v>59</v>
      </c>
      <c r="I9" s="42" t="s">
        <v>60</v>
      </c>
    </row>
    <row r="10" ht="25.5" customHeight="1">
      <c r="A10" s="43">
        <v>1</v>
      </c>
      <c r="B10" s="43">
        <v>2</v>
      </c>
      <c r="C10" s="43">
        <v>3</v>
      </c>
      <c r="D10" s="43">
        <v>4</v>
      </c>
      <c r="E10" s="43">
        <v>5</v>
      </c>
      <c r="G10" s="44" t="s">
        <v>61</v>
      </c>
      <c r="H10" s="44" t="s">
        <v>62</v>
      </c>
      <c r="I10" s="44" t="s">
        <v>63</v>
      </c>
    </row>
    <row r="11" ht="15.6" customHeight="1">
      <c r="A11" s="41" t="s">
        <v>8</v>
      </c>
      <c r="B11" s="45" t="s">
        <v>64</v>
      </c>
      <c r="C11" s="46"/>
      <c r="D11" s="46"/>
      <c r="E11" s="47"/>
      <c r="G11" s="44" t="s">
        <v>65</v>
      </c>
      <c r="H11" s="44" t="s">
        <v>66</v>
      </c>
      <c r="I11" s="44" t="s">
        <v>67</v>
      </c>
    </row>
    <row r="12" ht="51" customHeight="1">
      <c r="A12" s="43" t="s">
        <v>10</v>
      </c>
      <c r="B12" s="48" t="s">
        <v>68</v>
      </c>
      <c r="C12" s="43" t="s">
        <v>21</v>
      </c>
      <c r="D12" s="49" t="s">
        <v>69</v>
      </c>
      <c r="E12" s="50">
        <f>ROUND(E13+E14,2)</f>
        <v>5.3399999999999999</v>
      </c>
      <c r="G12" s="44" t="s">
        <v>70</v>
      </c>
      <c r="H12" s="44" t="s">
        <v>71</v>
      </c>
      <c r="I12" s="44" t="s">
        <v>72</v>
      </c>
    </row>
    <row r="13" ht="18.75">
      <c r="A13" s="43" t="s">
        <v>73</v>
      </c>
      <c r="B13" s="48" t="s">
        <v>74</v>
      </c>
      <c r="C13" s="43" t="s">
        <v>21</v>
      </c>
      <c r="D13" s="51" t="s">
        <v>75</v>
      </c>
      <c r="E13" s="52">
        <v>3.0499999999999998</v>
      </c>
      <c r="G13" s="44" t="s">
        <v>76</v>
      </c>
      <c r="H13" s="44" t="s">
        <v>77</v>
      </c>
      <c r="I13" s="44" t="s">
        <v>78</v>
      </c>
    </row>
    <row r="14" ht="18.75">
      <c r="A14" s="53" t="s">
        <v>79</v>
      </c>
      <c r="B14" s="54" t="s">
        <v>80</v>
      </c>
      <c r="C14" s="43" t="s">
        <v>21</v>
      </c>
      <c r="D14" s="51" t="s">
        <v>81</v>
      </c>
      <c r="E14" s="55">
        <v>2.29</v>
      </c>
      <c r="G14" s="44" t="s">
        <v>82</v>
      </c>
      <c r="H14" s="44" t="s">
        <v>83</v>
      </c>
      <c r="I14" s="44" t="s">
        <v>84</v>
      </c>
    </row>
    <row r="15" ht="15.75">
      <c r="A15" s="56"/>
      <c r="B15" s="57"/>
      <c r="C15" s="43" t="s">
        <v>17</v>
      </c>
      <c r="D15" s="58" t="s">
        <v>85</v>
      </c>
      <c r="E15" s="59"/>
      <c r="G15" s="44" t="s">
        <v>86</v>
      </c>
      <c r="H15" s="44" t="s">
        <v>87</v>
      </c>
      <c r="I15" s="44" t="s">
        <v>88</v>
      </c>
    </row>
    <row r="16" s="1" customFormat="1" ht="14.65" customHeight="1">
      <c r="A16" s="43" t="s">
        <v>89</v>
      </c>
      <c r="B16" s="48" t="s">
        <v>90</v>
      </c>
      <c r="C16" s="43" t="s">
        <v>91</v>
      </c>
      <c r="D16" s="60"/>
      <c r="E16" s="50">
        <f>IFERROR(ROUND((E18*E19+E21*E22+E24*E25+E27*E28+E30*E31+E33*E34+E36*E37+E39*E40+E42*E43+E45*E46+E48*E49)/(E19+E22+E25+E28+E31+E34+E37+E40+E43+E46+E49),2),0)</f>
        <v>20.550000000000001</v>
      </c>
      <c r="G16" s="44" t="s">
        <v>92</v>
      </c>
      <c r="H16" s="44" t="s">
        <v>93</v>
      </c>
      <c r="I16" s="44" t="s">
        <v>94</v>
      </c>
    </row>
    <row r="17" ht="15.75">
      <c r="A17" s="43" t="s">
        <v>95</v>
      </c>
      <c r="B17" s="61" t="s">
        <v>96</v>
      </c>
      <c r="C17" s="62"/>
      <c r="D17" s="63"/>
      <c r="E17" s="64"/>
      <c r="G17" s="44" t="s">
        <v>97</v>
      </c>
      <c r="H17" s="44" t="s">
        <v>98</v>
      </c>
      <c r="I17" s="44" t="s">
        <v>99</v>
      </c>
    </row>
    <row r="18" ht="15.75">
      <c r="A18" s="43" t="s">
        <v>100</v>
      </c>
      <c r="B18" s="65" t="s">
        <v>101</v>
      </c>
      <c r="C18" s="43" t="s">
        <v>91</v>
      </c>
      <c r="D18" s="66"/>
      <c r="E18" s="67"/>
      <c r="G18" s="44" t="s">
        <v>102</v>
      </c>
      <c r="H18" s="44" t="s">
        <v>103</v>
      </c>
      <c r="I18" s="44" t="s">
        <v>104</v>
      </c>
    </row>
    <row r="19" ht="15.75">
      <c r="A19" s="43" t="s">
        <v>105</v>
      </c>
      <c r="B19" s="65" t="s">
        <v>106</v>
      </c>
      <c r="C19" s="43" t="s">
        <v>107</v>
      </c>
      <c r="D19" s="66"/>
      <c r="E19" s="67"/>
      <c r="G19" s="44" t="s">
        <v>108</v>
      </c>
      <c r="H19" s="44" t="s">
        <v>109</v>
      </c>
      <c r="I19" s="44" t="s">
        <v>110</v>
      </c>
    </row>
    <row r="20" ht="15.75">
      <c r="A20" s="43" t="s">
        <v>111</v>
      </c>
      <c r="B20" s="68" t="s">
        <v>65</v>
      </c>
      <c r="C20" s="62"/>
      <c r="D20" s="63"/>
      <c r="E20" s="64"/>
      <c r="G20" s="44" t="s">
        <v>112</v>
      </c>
      <c r="H20" s="44" t="s">
        <v>113</v>
      </c>
      <c r="I20" s="44" t="s">
        <v>114</v>
      </c>
    </row>
    <row r="21" ht="30">
      <c r="A21" s="43" t="s">
        <v>100</v>
      </c>
      <c r="B21" s="65" t="str">
        <f>IF(B20=$G$10,$H$10,IF(B20=$G$11,$H$11,IF(B20=$G$12,$H$12,IF(B20=$G$13,$H$13,IF(B20=$G$14,$H$14,IF(B20=$G$15,$H$15,IF(B20=$G$16,$H$16,IF(B20=$G$17,$H$17,IF(B20=$G$18,$H$18,IF(B20=$G$19,$H$19,IF(B20=$G$20,$H$20,IF(B20=$G$21,$H$21,IF(B20=$G$22,$H$22,"!Nenurodyta kuro rūšis!")))))))))))))&amp;" kuro kaina, taikoma šilumos kainos skaičiavimuose"</f>
        <v>Medienos skiedrų kuro kaina, taikoma šilumos kainos skaičiavimuose</v>
      </c>
      <c r="C21" s="43" t="s">
        <v>115</v>
      </c>
      <c r="D21" s="66" t="s">
        <v>116</v>
      </c>
      <c r="E21" s="67">
        <v>19.859999999999999</v>
      </c>
      <c r="G21" s="44" t="s">
        <v>117</v>
      </c>
      <c r="H21" s="44" t="s">
        <v>118</v>
      </c>
      <c r="I21" s="44" t="s">
        <v>119</v>
      </c>
    </row>
    <row r="22" ht="15.75">
      <c r="A22" s="43" t="s">
        <v>120</v>
      </c>
      <c r="B22" s="65" t="str">
        <f>IF(B20=$G$10,$H$10,IF(B20=$G$11,$H$11,IF(B20=$G$12,$H$12,IF(B20=$G$13,$H$13,IF(B20=$G$14,$H$14,IF(B20=$G$15,$H$15,IF(B20=$G$16,$H$16,IF(B20=$G$17,$H$17,IF(B20=$G$18,$H$18,IF(B20=$G$19,$H$19,IF(B20=$G$20,$H$20,IF(B20=$G$21,$H$21,IF(B20=$G$22,$H$22,"!Nenurodyta kuro rūšis!")))))))))))))&amp;" kuro kiekis, taikomas šilumos kainos skaičiavime"</f>
        <v>Medienos skiedrų kuro kiekis, taikomas šilumos kainos skaičiavime</v>
      </c>
      <c r="C22" s="43" t="s">
        <v>107</v>
      </c>
      <c r="D22" s="66"/>
      <c r="E22" s="67">
        <v>14700</v>
      </c>
      <c r="G22" s="44" t="s">
        <v>121</v>
      </c>
      <c r="H22" s="44" t="s">
        <v>122</v>
      </c>
      <c r="I22" s="69"/>
    </row>
    <row r="23" ht="15.75">
      <c r="A23" s="43" t="s">
        <v>123</v>
      </c>
      <c r="B23" s="68" t="s">
        <v>86</v>
      </c>
      <c r="C23" s="62"/>
      <c r="D23" s="63"/>
      <c r="E23" s="64"/>
    </row>
    <row r="24" ht="15.75">
      <c r="A24" s="43" t="s">
        <v>124</v>
      </c>
      <c r="B24" s="65" t="str">
        <f>IF(B23=$G$10,$H$10,IF(B23=$G$11,$H$11,IF(B23=$G$12,$H$12,IF(B23=$G$13,$H$13,IF(B23=$G$14,$H$14,IF(B23=$G$15,$H$15,IF(B23=$G$16,$H$16,IF(B23=$G$17,$H$17,IF(B23=$G$18,$H$18,IF(B23=$G$19,$H$19,IF(B23=$G$20,$H$20,IF(B23=$G$21,$H$21,IF(B23=$G$22,$H$22,"!Nenurodyta kuro rūšis!")))))))))))))&amp;" kuro kaina, taikoma šilumos kainos skaičiavimuose"</f>
        <v>Medienos granulių kuro kaina, taikoma šilumos kainos skaičiavimuose</v>
      </c>
      <c r="C24" s="43" t="s">
        <v>115</v>
      </c>
      <c r="D24" s="66" t="s">
        <v>125</v>
      </c>
      <c r="E24" s="67">
        <v>38.039999999999999</v>
      </c>
    </row>
    <row r="25" s="1" customFormat="1" ht="21" customHeight="1">
      <c r="A25" s="43" t="s">
        <v>126</v>
      </c>
      <c r="B25" s="65" t="str">
        <f>IF(B23=$G$10,$H$10,IF(B23=$G$11,$H$11,IF(B23=$G$12,$H$12,IF(B23=$G$13,$H$13,IF(B23=$G$14,$H$14,IF(B23=$G$15,$H$15,IF(B23=$G$16,$H$16,IF(B23=$G$17,$H$17,IF(B23=$G$18,$H$18,IF(B23=$G$19,$H$19,IF(B23=$G$20,$H$20,IF(B23=$G$21,$H$21,IF(B23=$G$22,$H$22,"!Nenurodyta kuro rūšis!")))))))))))))&amp;" kuro kiekis, taikomas šilumos kainos skaičiavime"</f>
        <v>Medienos granulių kuro kiekis, taikomas šilumos kainos skaičiavime</v>
      </c>
      <c r="C25" s="43" t="s">
        <v>107</v>
      </c>
      <c r="D25" s="66"/>
      <c r="E25" s="67">
        <v>579</v>
      </c>
    </row>
    <row r="26" ht="15.75">
      <c r="A26" s="43" t="s">
        <v>127</v>
      </c>
      <c r="B26" s="68" t="s">
        <v>128</v>
      </c>
      <c r="C26" s="62"/>
      <c r="D26" s="63"/>
      <c r="E26" s="64"/>
    </row>
    <row r="27" ht="15.75">
      <c r="A27" s="43" t="s">
        <v>129</v>
      </c>
      <c r="B27" s="65" t="str">
        <f>IF(B26=$G$10,$H$10,IF(B26=$G$11,$H$11,IF(B26=$G$12,$H$12,IF(B26=$G$13,$H$13,IF(B26=$G$14,$H$14,IF(B26=$G$15,$H$15,IF(B26=$G$16,$H$16,IF(B26=$G$17,$H$17,IF(B26=$G$18,$H$18,IF(B26=$G$19,$H$19,IF(B26=$G$20,$H$20,IF(B26=$G$21,$H$21,IF(B26=$G$22,$H$22,"!Nenurodyta kuro rūšis!")))))))))))))&amp;" kuro kaina, taikoma šilumos kainos skaičiavimuose"</f>
        <v>!Nenurodyta kuro rūšis! kuro kaina, taikoma šilumos kainos skaičiavimuose</v>
      </c>
      <c r="C27" s="43" t="s">
        <v>115</v>
      </c>
      <c r="D27" s="66"/>
      <c r="E27" s="67"/>
    </row>
    <row r="28" ht="47.1" customHeight="1">
      <c r="A28" s="43" t="s">
        <v>130</v>
      </c>
      <c r="B28" s="65" t="str">
        <f>IF(B26=$G$10,$H$10,IF(B26=$G$11,$H$11,IF(B26=$G$12,$H$12,IF(B26=$G$13,$H$13,IF(B26=$G$14,$H$14,IF(B26=$G$15,$H$15,IF(B26=$G$16,$H$16,IF(B26=$G$17,$H$17,IF(B26=$G$18,$H$18,IF(B26=$G$19,$H$19,IF(B26=$G$20,$H$20,IF(B26=$G$21,$H$21,IF(B26=$G$22,$H$22,"!Nenurodyta kuro rūšis!")))))))))))))&amp;" kuro kiekis, taikomas šilumos kainos skaičiavime"</f>
        <v>!Nenurodyta kuro rūšis! kuro kiekis, taikomas šilumos kainos skaičiavime</v>
      </c>
      <c r="C28" s="43" t="s">
        <v>107</v>
      </c>
      <c r="D28" s="66"/>
      <c r="E28" s="67"/>
    </row>
    <row r="29" ht="15.75">
      <c r="A29" s="43" t="s">
        <v>131</v>
      </c>
      <c r="B29" s="68" t="s">
        <v>128</v>
      </c>
      <c r="C29" s="62"/>
      <c r="D29" s="63"/>
      <c r="E29" s="64"/>
    </row>
    <row r="30" ht="15.75">
      <c r="A30" s="43" t="s">
        <v>132</v>
      </c>
      <c r="B30" s="65" t="str">
        <f>IF(B29=$G$10,$H$10,IF(B29=$G$11,$H$11,IF(B29=$G$12,$H$12,IF(B29=$G$13,$H$13,IF(B29=$G$14,$H$14,IF(B29=$G$15,$H$15,IF(B29=$G$16,$H$16,IF(B29=$G$17,$H$17,IF(B29=$G$18,$H$18,IF(B29=$G$19,$H$19,IF(B29=$G$20,$H$20,IF(B29=$G$21,$H$21,IF(B29=$G$22,$H$22,"!Nenurodyta kuro rūšis!")))))))))))))&amp;" kuro kaina, taikoma šilumos kainos skaičiavimuose"</f>
        <v>!Nenurodyta kuro rūšis! kuro kaina, taikoma šilumos kainos skaičiavimuose</v>
      </c>
      <c r="C30" s="43" t="s">
        <v>115</v>
      </c>
      <c r="D30" s="66"/>
      <c r="E30" s="67"/>
    </row>
    <row r="31" ht="15.75">
      <c r="A31" s="43" t="s">
        <v>133</v>
      </c>
      <c r="B31" s="65" t="str">
        <f>IF(B29=$G$10,$H$10,IF(B29=$G$11,$H$11,IF(B29=$G$12,$H$12,IF(B29=$G$13,$H$13,IF(B29=$G$14,$H$14,IF(B29=$G$15,$H$15,IF(B29=$G$16,$H$16,IF(B29=$G$17,$H$17,IF(B29=$G$18,$H$18,IF(B29=$G$19,$H$19,IF(B29=$G$20,$H$20,IF(B29=$G$21,$H$21,IF(B29=$G$22,$H$22,"!Nenurodyta kuro rūšis!")))))))))))))&amp;" kuro kiekis, taikomas šilumos kainos skaičiavime"</f>
        <v>!Nenurodyta kuro rūšis! kuro kiekis, taikomas šilumos kainos skaičiavime</v>
      </c>
      <c r="C31" s="43" t="s">
        <v>107</v>
      </c>
      <c r="D31" s="66"/>
      <c r="E31" s="67"/>
    </row>
    <row r="32" s="1" customFormat="1" ht="20.1" customHeight="1">
      <c r="A32" s="43" t="s">
        <v>134</v>
      </c>
      <c r="B32" s="68" t="s">
        <v>128</v>
      </c>
      <c r="C32" s="62"/>
      <c r="D32" s="63"/>
      <c r="E32" s="64"/>
    </row>
    <row r="33" ht="15.75">
      <c r="A33" s="43" t="s">
        <v>135</v>
      </c>
      <c r="B33" s="65" t="str">
        <f>IF(B32=$G$10,$H$10,IF(B32=$G$11,$H$11,IF(B32=$G$12,$H$12,IF(B32=$G$13,$H$13,IF(B32=$G$14,$H$14,IF(B32=$G$15,$H$15,IF(B32=$G$16,$H$16,IF(B32=$G$17,$H$17,IF(B32=$G$18,$H$18,IF(B32=$G$19,$H$19,IF(B32=$G$20,$H$20,IF(B32=$G$21,$H$21,IF(B32=$G$22,$H$22,"!Nenurodyta kuro rūšis!")))))))))))))&amp;" kuro kaina, taikoma šilumos kainos skaičiavimuose"</f>
        <v>!Nenurodyta kuro rūšis! kuro kaina, taikoma šilumos kainos skaičiavimuose</v>
      </c>
      <c r="C33" s="43" t="s">
        <v>115</v>
      </c>
      <c r="D33" s="66"/>
      <c r="E33" s="67"/>
    </row>
    <row r="34" ht="15.75">
      <c r="A34" s="43" t="s">
        <v>136</v>
      </c>
      <c r="B34" s="65" t="str">
        <f>IF(B32=$G$10,$H$10,IF(B32=$G$11,$H$11,IF(B32=$G$12,$H$12,IF(B32=$G$13,$H$13,IF(B32=$G$14,$H$14,IF(B32=$G$15,$H$15,IF(B32=$G$16,$H$16,IF(B32=$G$17,$H$17,IF(B32=$G$18,$H$18,IF(B32=$G$19,$H$19,IF(B32=$G$20,$H$20,IF(B32=$G$21,$H$21,IF(B32=$G$22,$H$22,"!Nenurodyta kuro rūšis!")))))))))))))&amp;" kuro kiekis, taikomas šilumos kainos skaičiavime"</f>
        <v>!Nenurodyta kuro rūšis! kuro kiekis, taikomas šilumos kainos skaičiavime</v>
      </c>
      <c r="C34" s="43" t="s">
        <v>107</v>
      </c>
      <c r="D34" s="66"/>
      <c r="E34" s="67"/>
    </row>
    <row r="35" ht="15.75">
      <c r="A35" s="43" t="s">
        <v>137</v>
      </c>
      <c r="B35" s="68" t="s">
        <v>128</v>
      </c>
      <c r="C35" s="62"/>
      <c r="D35" s="63"/>
      <c r="E35" s="64"/>
    </row>
    <row r="36" ht="15.75">
      <c r="A36" s="43" t="s">
        <v>138</v>
      </c>
      <c r="B36" s="65" t="str">
        <f>IF(B35=$G$10,$H$10,IF(B35=$G$11,$H$11,IF(B35=$G$12,$H$12,IF(B35=$G$13,$H$13,IF(B35=$G$14,$H$14,IF(B35=$G$15,$H$15,IF(B35=$G$16,$H$16,IF(B35=$G$17,$H$17,IF(B35=$G$18,$H$18,IF(B35=$G$19,$H$19,IF(B35=$G$20,$H$20,IF(B35=$G$21,$H$21,IF(B35=$G$22,$H$22,"!Nenurodyta kuro rūšis!")))))))))))))&amp;" kuro kaina, taikoma šilumos kainos skaičiavimuose"</f>
        <v>!Nenurodyta kuro rūšis! kuro kaina, taikoma šilumos kainos skaičiavimuose</v>
      </c>
      <c r="C36" s="43" t="s">
        <v>115</v>
      </c>
      <c r="D36" s="66"/>
      <c r="E36" s="67"/>
    </row>
    <row r="37" ht="15.75">
      <c r="A37" s="43" t="s">
        <v>139</v>
      </c>
      <c r="B37" s="65" t="str">
        <f>IF(B35=$G$10,$H$10,IF(B35=$G$11,$H$11,IF(B35=$G$12,$H$12,IF(B35=$G$13,$H$13,IF(B35=$G$14,$H$14,IF(B35=$G$15,$H$15,IF(B35=$G$16,$H$16,IF(B35=$G$17,$H$17,IF(B35=$G$18,$H$18,IF(B35=$G$19,$H$19,IF(B35=$G$20,$H$20,IF(B35=$G$21,$H$21,IF(B35=$G$22,$H$22,"!Nenurodyta kuro rūšis!")))))))))))))&amp;" kuro kiekis, taikomas šilumos kainos skaičiavime"</f>
        <v>!Nenurodyta kuro rūšis! kuro kiekis, taikomas šilumos kainos skaičiavime</v>
      </c>
      <c r="C37" s="43" t="s">
        <v>107</v>
      </c>
      <c r="D37" s="66"/>
      <c r="E37" s="67"/>
    </row>
    <row r="38" ht="15.75">
      <c r="A38" s="43" t="s">
        <v>140</v>
      </c>
      <c r="B38" s="68" t="s">
        <v>128</v>
      </c>
      <c r="C38" s="62"/>
      <c r="D38" s="63"/>
      <c r="E38" s="64"/>
    </row>
    <row r="39" ht="15.75">
      <c r="A39" s="43" t="s">
        <v>141</v>
      </c>
      <c r="B39" s="65" t="str">
        <f>IF(B38=$G$10,$H$10,IF(B38=$G$11,$H$11,IF(B38=$G$12,$H$12,IF(B38=$G$13,$H$13,IF(B38=$G$14,$H$14,IF(B38=$G$15,$H$15,IF(B38=$G$16,$H$16,IF(B38=$G$17,$H$17,IF(B38=$G$18,$H$18,IF(B38=$G$19,$H$19,IF(B38=$G$20,$H$20,IF(B38=$G$21,$H$21,IF(B38=$G$22,$H$22,"!Nenurodyta kuro rūšis!")))))))))))))&amp;" kuro kaina, taikoma šilumos kainos skaičiavimuose"</f>
        <v>!Nenurodyta kuro rūšis! kuro kaina, taikoma šilumos kainos skaičiavimuose</v>
      </c>
      <c r="C39" s="43" t="s">
        <v>115</v>
      </c>
      <c r="D39" s="66"/>
      <c r="E39" s="67"/>
    </row>
    <row r="40" ht="15.75">
      <c r="A40" s="43" t="s">
        <v>142</v>
      </c>
      <c r="B40" s="65" t="str">
        <f>IF(B38=$G$10,$H$10,IF(B38=$G$11,$H$11,IF(B38=$G$12,$H$12,IF(B38=$G$13,$H$13,IF(B38=$G$14,$H$14,IF(B38=$G$15,$H$15,IF(B38=$G$16,$H$16,IF(B38=$G$17,$H$17,IF(B38=$G$18,$H$18,IF(B38=$G$19,$H$19,IF(B38=$G$20,$H$20,IF(B38=$G$21,$H$21,IF(B38=$G$22,$H$22,"!Nenurodyta kuro rūšis!")))))))))))))&amp;" kuro kiekis, taikomas šilumos kainos skaičiavime"</f>
        <v>!Nenurodyta kuro rūšis! kuro kiekis, taikomas šilumos kainos skaičiavime</v>
      </c>
      <c r="C40" s="43" t="s">
        <v>107</v>
      </c>
      <c r="D40" s="66"/>
      <c r="E40" s="67"/>
    </row>
    <row r="41" s="1" customFormat="1" ht="21.4" customHeight="1">
      <c r="A41" s="43" t="s">
        <v>143</v>
      </c>
      <c r="B41" s="68" t="s">
        <v>128</v>
      </c>
      <c r="C41" s="62"/>
      <c r="D41" s="63"/>
      <c r="E41" s="64"/>
    </row>
    <row r="42" ht="15.75">
      <c r="A42" s="43" t="s">
        <v>144</v>
      </c>
      <c r="B42" s="65" t="str">
        <f>IF(B41=$G$10,$H$10,IF(B41=$G$11,$H$11,IF(B41=$G$12,$H$12,IF(B41=$G$13,$H$13,IF(B41=$G$14,$H$14,IF(B41=$G$15,$H$15,IF(B41=$G$16,$H$16,IF(B41=$G$17,$H$17,IF(B41=$G$18,$H$18,IF(B41=$G$19,$H$19,IF(B41=$G$20,$H$20,IF(B41=$G$21,$H$21,IF(B41=$G$22,$H$22,"!Nenurodyta kuro rūšis!")))))))))))))&amp;" kuro kaina, taikoma šilumos kainos skaičiavimuose"</f>
        <v>!Nenurodyta kuro rūšis! kuro kaina, taikoma šilumos kainos skaičiavimuose</v>
      </c>
      <c r="C42" s="43" t="s">
        <v>115</v>
      </c>
      <c r="D42" s="66"/>
      <c r="E42" s="67"/>
    </row>
    <row r="43" ht="15.75">
      <c r="A43" s="43" t="s">
        <v>145</v>
      </c>
      <c r="B43" s="65" t="str">
        <f>IF(B41=$G$10,$H$10,IF(B41=$G$11,$H$11,IF(B41=$G$12,$H$12,IF(B41=$G$13,$H$13,IF(B41=$G$14,$H$14,IF(B41=$G$15,$H$15,IF(B41=$G$16,$H$16,IF(B41=$G$17,$H$17,IF(B41=$G$18,$H$18,IF(B41=$G$19,$H$19,IF(B41=$G$20,$H$20,IF(B41=$G$21,$H$21,IF(B41=$G$22,$H$22,"!Nenurodyta kuro rūšis!")))))))))))))&amp;" kuro kiekis, taikomas šilumos kainos skaičiavime"</f>
        <v>!Nenurodyta kuro rūšis! kuro kiekis, taikomas šilumos kainos skaičiavime</v>
      </c>
      <c r="C43" s="43" t="s">
        <v>107</v>
      </c>
      <c r="D43" s="66"/>
      <c r="E43" s="67"/>
    </row>
    <row r="44" ht="51" customHeight="1">
      <c r="A44" s="43" t="s">
        <v>146</v>
      </c>
      <c r="B44" s="68" t="s">
        <v>128</v>
      </c>
      <c r="C44" s="62"/>
      <c r="D44" s="63"/>
      <c r="E44" s="64"/>
    </row>
    <row r="45" ht="15.75">
      <c r="A45" s="43" t="s">
        <v>147</v>
      </c>
      <c r="B45" s="65" t="str">
        <f>IF(B44=$G$10,$H$10,IF(B44=$G$11,$H$11,IF(B44=$G$12,$H$12,IF(B44=$G$13,$H$13,IF(B44=$G$14,$H$14,IF(B44=$G$15,$H$15,IF(B44=$G$16,$H$16,IF(B44=$G$17,$H$17,IF(B44=$G$18,$H$18,IF(B44=$G$19,$H$19,IF(B44=$G$20,$H$20,IF(B44=$G$21,$H$21,IF(B44=$G$22,$H$22,"!Nenurodyta kuro rūšis!")))))))))))))&amp;" kuro kaina, taikoma šilumos kainos skaičiavimuose"</f>
        <v>!Nenurodyta kuro rūšis! kuro kaina, taikoma šilumos kainos skaičiavimuose</v>
      </c>
      <c r="C45" s="43" t="s">
        <v>115</v>
      </c>
      <c r="D45" s="66"/>
      <c r="E45" s="67"/>
    </row>
    <row r="46" ht="15.75">
      <c r="A46" s="43" t="s">
        <v>148</v>
      </c>
      <c r="B46" s="65" t="str">
        <f>IF(B44=$G$10,$H$10,IF(B44=$G$11,$H$11,IF(B44=$G$12,$H$12,IF(B44=$G$13,$H$13,IF(B44=$G$14,$H$14,IF(B44=$G$15,$H$15,IF(B44=$G$16,$H$16,IF(B44=$G$17,$H$17,IF(B44=$G$18,$H$18,IF(B44=$G$19,$H$19,IF(B44=$G$20,$H$20,IF(B44=$G$21,$H$21,IF(B44=$G$22,$H$22,"!Nenurodyta kuro rūšis!")))))))))))))&amp;" kuro kiekis, taikomas šilumos kainos skaičiavime"</f>
        <v>!Nenurodyta kuro rūšis! kuro kiekis, taikomas šilumos kainos skaičiavime</v>
      </c>
      <c r="C46" s="43" t="s">
        <v>107</v>
      </c>
      <c r="D46" s="66"/>
      <c r="E46" s="67"/>
    </row>
    <row r="47" ht="15.75">
      <c r="A47" s="43" t="s">
        <v>149</v>
      </c>
      <c r="B47" s="70" t="s">
        <v>150</v>
      </c>
      <c r="C47" s="62"/>
      <c r="D47" s="63"/>
      <c r="E47" s="64"/>
    </row>
    <row r="48" s="1" customFormat="1" ht="15.95" customHeight="1">
      <c r="A48" s="43" t="s">
        <v>151</v>
      </c>
      <c r="B48" s="65" t="str">
        <f>B47&amp;" kuro kaina, taikoma šilumos kainos skaičiavimuose"</f>
        <v>Kuro rūšis (įvardinti) kuro kaina, taikoma šilumos kainos skaičiavimuose</v>
      </c>
      <c r="C48" s="43" t="s">
        <v>115</v>
      </c>
      <c r="D48" s="66"/>
      <c r="E48" s="67"/>
    </row>
    <row r="49" ht="15.75">
      <c r="A49" s="43" t="s">
        <v>152</v>
      </c>
      <c r="B49" s="65" t="str">
        <f>B47&amp;" kuro kiekis, taikomas šilumos kainos skaičiavime"</f>
        <v>Kuro rūšis (įvardinti) kuro kiekis, taikomas šilumos kainos skaičiavime</v>
      </c>
      <c r="C49" s="43" t="s">
        <v>107</v>
      </c>
      <c r="D49" s="66"/>
      <c r="E49" s="67"/>
    </row>
    <row r="50" ht="15.75">
      <c r="A50" s="43" t="s">
        <v>153</v>
      </c>
      <c r="B50" s="71" t="s">
        <v>154</v>
      </c>
      <c r="C50" s="43" t="s">
        <v>21</v>
      </c>
      <c r="D50" s="43" t="s">
        <v>22</v>
      </c>
      <c r="E50" s="67"/>
      <c r="F50" s="1"/>
      <c r="G50" s="1"/>
      <c r="H50" s="1"/>
      <c r="I50" s="1"/>
    </row>
    <row r="51" ht="15.75">
      <c r="A51" s="53" t="s">
        <v>14</v>
      </c>
      <c r="B51" s="72" t="s">
        <v>155</v>
      </c>
      <c r="C51" s="73"/>
      <c r="D51" s="63"/>
      <c r="E51" s="74"/>
    </row>
    <row r="52" ht="18.75">
      <c r="A52" s="43" t="s">
        <v>156</v>
      </c>
      <c r="B52" s="48" t="s">
        <v>157</v>
      </c>
      <c r="C52" s="43" t="s">
        <v>158</v>
      </c>
      <c r="D52" s="43" t="s">
        <v>159</v>
      </c>
      <c r="E52" s="67"/>
    </row>
    <row r="53" ht="18.75">
      <c r="A53" s="43" t="s">
        <v>160</v>
      </c>
      <c r="B53" s="48" t="s">
        <v>161</v>
      </c>
      <c r="C53" s="43" t="s">
        <v>21</v>
      </c>
      <c r="D53" s="43" t="s">
        <v>162</v>
      </c>
      <c r="E53" s="75">
        <f>E14</f>
        <v>2.29</v>
      </c>
    </row>
    <row r="54" ht="15.75">
      <c r="A54" s="41" t="s">
        <v>19</v>
      </c>
      <c r="B54" s="45" t="s">
        <v>163</v>
      </c>
      <c r="C54" s="76"/>
      <c r="D54" s="76"/>
      <c r="E54" s="77"/>
    </row>
    <row r="55" ht="18.75">
      <c r="A55" s="43" t="s">
        <v>164</v>
      </c>
      <c r="B55" s="78" t="s">
        <v>165</v>
      </c>
      <c r="C55" s="43" t="s">
        <v>21</v>
      </c>
      <c r="D55" s="43" t="s">
        <v>166</v>
      </c>
      <c r="E55" s="79">
        <f>ROUND(E56+E57,2)</f>
        <v>3.3100000000000001</v>
      </c>
    </row>
    <row r="56" ht="18.75">
      <c r="A56" s="43" t="s">
        <v>167</v>
      </c>
      <c r="B56" s="48" t="s">
        <v>168</v>
      </c>
      <c r="C56" s="43" t="s">
        <v>21</v>
      </c>
      <c r="D56" s="43" t="s">
        <v>169</v>
      </c>
      <c r="E56" s="67">
        <v>2.29</v>
      </c>
    </row>
    <row r="57" ht="18.75">
      <c r="A57" s="53" t="s">
        <v>170</v>
      </c>
      <c r="B57" s="54" t="s">
        <v>171</v>
      </c>
      <c r="C57" s="43" t="s">
        <v>21</v>
      </c>
      <c r="D57" s="43" t="s">
        <v>172</v>
      </c>
      <c r="E57" s="55">
        <v>1.02</v>
      </c>
    </row>
    <row r="58" ht="15.75">
      <c r="A58" s="56"/>
      <c r="B58" s="57"/>
      <c r="C58" s="43" t="s">
        <v>17</v>
      </c>
      <c r="D58" s="66" t="s">
        <v>173</v>
      </c>
      <c r="E58" s="59"/>
    </row>
    <row r="59" s="1" customFormat="1" ht="15.75">
      <c r="A59" s="53" t="s">
        <v>174</v>
      </c>
      <c r="B59" s="72" t="s">
        <v>175</v>
      </c>
      <c r="C59" s="73"/>
      <c r="D59" s="63"/>
      <c r="E59" s="74"/>
    </row>
    <row r="60" ht="42" customHeight="1">
      <c r="A60" s="43" t="s">
        <v>176</v>
      </c>
      <c r="B60" s="48" t="s">
        <v>177</v>
      </c>
      <c r="C60" s="43" t="s">
        <v>158</v>
      </c>
      <c r="D60" s="43" t="s">
        <v>178</v>
      </c>
      <c r="E60" s="67"/>
    </row>
    <row r="61" ht="18.75">
      <c r="A61" s="43" t="s">
        <v>179</v>
      </c>
      <c r="B61" s="48" t="s">
        <v>161</v>
      </c>
      <c r="C61" s="43" t="s">
        <v>21</v>
      </c>
      <c r="D61" s="43" t="s">
        <v>180</v>
      </c>
      <c r="E61" s="75">
        <f>E57</f>
        <v>1.02</v>
      </c>
    </row>
    <row r="62" ht="15.75">
      <c r="A62" s="41" t="s">
        <v>23</v>
      </c>
      <c r="B62" s="45" t="s">
        <v>181</v>
      </c>
      <c r="C62" s="76"/>
      <c r="D62" s="76"/>
      <c r="E62" s="77"/>
    </row>
    <row r="63" ht="18.75">
      <c r="A63" s="43" t="s">
        <v>182</v>
      </c>
      <c r="B63" s="48" t="s">
        <v>183</v>
      </c>
      <c r="C63" s="43" t="s">
        <v>21</v>
      </c>
      <c r="D63" s="43" t="s">
        <v>184</v>
      </c>
      <c r="E63" s="67">
        <v>0.17000000000000001</v>
      </c>
    </row>
    <row r="64" s="1" customFormat="1" ht="18.75">
      <c r="A64" s="43" t="s">
        <v>185</v>
      </c>
      <c r="B64" s="80" t="s">
        <v>186</v>
      </c>
      <c r="C64" s="43" t="s">
        <v>158</v>
      </c>
      <c r="D64" s="43" t="s">
        <v>187</v>
      </c>
      <c r="E64" s="67"/>
    </row>
    <row r="65" ht="32.25">
      <c r="A65" s="41" t="s">
        <v>26</v>
      </c>
      <c r="B65" s="81" t="s">
        <v>188</v>
      </c>
      <c r="C65" s="41" t="s">
        <v>21</v>
      </c>
      <c r="D65" s="43" t="s">
        <v>189</v>
      </c>
      <c r="E65" s="50">
        <f>ROUND(SUM(E66:E75),2)</f>
        <v>0.029999999999999999</v>
      </c>
    </row>
    <row r="66" ht="47.25">
      <c r="A66" s="43" t="s">
        <v>190</v>
      </c>
      <c r="B66" s="82" t="s">
        <v>191</v>
      </c>
      <c r="C66" s="43" t="s">
        <v>21</v>
      </c>
      <c r="D66" s="82" t="s">
        <v>192</v>
      </c>
      <c r="E66" s="67">
        <v>0.029999999999999999</v>
      </c>
    </row>
    <row r="67" ht="47.25">
      <c r="A67" s="43" t="s">
        <v>193</v>
      </c>
      <c r="B67" s="82" t="s">
        <v>194</v>
      </c>
      <c r="C67" s="43" t="s">
        <v>21</v>
      </c>
      <c r="D67" s="82" t="s">
        <v>195</v>
      </c>
      <c r="E67" s="67"/>
    </row>
    <row r="68" ht="47.25">
      <c r="A68" s="43" t="s">
        <v>196</v>
      </c>
      <c r="B68" s="82" t="s">
        <v>194</v>
      </c>
      <c r="C68" s="43" t="s">
        <v>21</v>
      </c>
      <c r="D68" s="82" t="s">
        <v>195</v>
      </c>
      <c r="E68" s="67"/>
    </row>
    <row r="69" ht="47.25">
      <c r="A69" s="43" t="s">
        <v>197</v>
      </c>
      <c r="B69" s="82" t="s">
        <v>194</v>
      </c>
      <c r="C69" s="43" t="s">
        <v>21</v>
      </c>
      <c r="D69" s="82" t="s">
        <v>195</v>
      </c>
      <c r="E69" s="67"/>
    </row>
    <row r="70" ht="47.25">
      <c r="A70" s="43" t="s">
        <v>198</v>
      </c>
      <c r="B70" s="82" t="s">
        <v>194</v>
      </c>
      <c r="C70" s="43" t="s">
        <v>21</v>
      </c>
      <c r="D70" s="82" t="s">
        <v>195</v>
      </c>
      <c r="E70" s="67"/>
    </row>
    <row r="71" ht="47.25">
      <c r="A71" s="43" t="s">
        <v>199</v>
      </c>
      <c r="B71" s="82" t="s">
        <v>194</v>
      </c>
      <c r="C71" s="43" t="s">
        <v>21</v>
      </c>
      <c r="D71" s="82" t="s">
        <v>195</v>
      </c>
      <c r="E71" s="67"/>
    </row>
    <row r="72" ht="47.25">
      <c r="A72" s="43" t="s">
        <v>200</v>
      </c>
      <c r="B72" s="82" t="s">
        <v>194</v>
      </c>
      <c r="C72" s="43" t="s">
        <v>21</v>
      </c>
      <c r="D72" s="82" t="s">
        <v>195</v>
      </c>
      <c r="E72" s="67"/>
    </row>
    <row r="73" s="1" customFormat="1" ht="47.25">
      <c r="A73" s="43" t="s">
        <v>201</v>
      </c>
      <c r="B73" s="82" t="s">
        <v>194</v>
      </c>
      <c r="C73" s="43" t="s">
        <v>21</v>
      </c>
      <c r="D73" s="82" t="s">
        <v>195</v>
      </c>
      <c r="E73" s="67"/>
    </row>
    <row r="74" ht="47.25">
      <c r="A74" s="43" t="s">
        <v>202</v>
      </c>
      <c r="B74" s="82" t="s">
        <v>194</v>
      </c>
      <c r="C74" s="43" t="s">
        <v>21</v>
      </c>
      <c r="D74" s="82" t="s">
        <v>195</v>
      </c>
      <c r="E74" s="67"/>
    </row>
    <row r="75" ht="47.25">
      <c r="A75" s="43" t="s">
        <v>203</v>
      </c>
      <c r="B75" s="82" t="s">
        <v>194</v>
      </c>
      <c r="C75" s="43" t="s">
        <v>21</v>
      </c>
      <c r="D75" s="82" t="s">
        <v>195</v>
      </c>
      <c r="E75" s="67"/>
    </row>
    <row r="76" ht="16.5">
      <c r="A76" s="41" t="s">
        <v>29</v>
      </c>
      <c r="B76" s="81" t="s">
        <v>204</v>
      </c>
      <c r="C76" s="41" t="s">
        <v>21</v>
      </c>
      <c r="D76" s="43"/>
      <c r="E76" s="50">
        <f>ROUND(E12+E55+E63+E65,2)</f>
        <v>8.8499999999999996</v>
      </c>
    </row>
    <row r="77" ht="47.25">
      <c r="A77" s="41" t="s">
        <v>38</v>
      </c>
      <c r="B77" s="83" t="s">
        <v>205</v>
      </c>
      <c r="C77" s="41" t="s">
        <v>21</v>
      </c>
      <c r="D77" s="84" t="s">
        <v>206</v>
      </c>
      <c r="E77" s="67"/>
    </row>
    <row r="78" ht="68.25" customHeight="1">
      <c r="A78" s="41" t="s">
        <v>41</v>
      </c>
      <c r="B78" s="83" t="s">
        <v>207</v>
      </c>
      <c r="C78" s="41" t="s">
        <v>21</v>
      </c>
      <c r="D78" s="43" t="s">
        <v>189</v>
      </c>
      <c r="E78" s="50">
        <f>ROUND(E76-E77,2)</f>
        <v>8.8499999999999996</v>
      </c>
    </row>
    <row r="79" ht="18.75" customHeight="1">
      <c r="A79" s="41" t="s">
        <v>43</v>
      </c>
      <c r="B79" s="83" t="s">
        <v>208</v>
      </c>
      <c r="C79" s="41" t="s">
        <v>21</v>
      </c>
      <c r="D79" s="43" t="s">
        <v>189</v>
      </c>
      <c r="E79" s="50">
        <f>ROUND(E78*1.09,2)</f>
        <v>9.6500000000000004</v>
      </c>
    </row>
    <row r="80" ht="15.75">
      <c r="A80" s="43" t="s">
        <v>209</v>
      </c>
      <c r="B80" s="48" t="s">
        <v>210</v>
      </c>
      <c r="C80" s="43" t="s">
        <v>211</v>
      </c>
      <c r="D80" s="85" t="s">
        <v>99</v>
      </c>
      <c r="E80" s="86">
        <v>0</v>
      </c>
    </row>
    <row r="81" ht="15.75">
      <c r="A81" s="43" t="s">
        <v>212</v>
      </c>
      <c r="B81" s="48" t="s">
        <v>213</v>
      </c>
      <c r="C81" s="43" t="s">
        <v>211</v>
      </c>
      <c r="D81" s="87"/>
      <c r="E81" s="88">
        <f>SUM(E82:E88)</f>
        <v>0</v>
      </c>
    </row>
    <row r="82" ht="15.75">
      <c r="A82" s="43" t="s">
        <v>214</v>
      </c>
      <c r="B82" s="82" t="s">
        <v>215</v>
      </c>
      <c r="C82" s="43" t="s">
        <v>211</v>
      </c>
      <c r="D82" s="87"/>
      <c r="E82" s="86">
        <v>0</v>
      </c>
    </row>
    <row r="83" ht="15.75">
      <c r="A83" s="43" t="s">
        <v>216</v>
      </c>
      <c r="B83" s="82" t="s">
        <v>215</v>
      </c>
      <c r="C83" s="43" t="s">
        <v>211</v>
      </c>
      <c r="D83" s="87"/>
      <c r="E83" s="86"/>
    </row>
    <row r="84" ht="15.75">
      <c r="A84" s="43" t="s">
        <v>217</v>
      </c>
      <c r="B84" s="82" t="s">
        <v>215</v>
      </c>
      <c r="C84" s="43" t="s">
        <v>211</v>
      </c>
      <c r="D84" s="87"/>
      <c r="E84" s="86"/>
    </row>
    <row r="85" ht="15.75">
      <c r="A85" s="43" t="s">
        <v>218</v>
      </c>
      <c r="B85" s="82" t="s">
        <v>215</v>
      </c>
      <c r="C85" s="43" t="s">
        <v>211</v>
      </c>
      <c r="D85" s="87"/>
      <c r="E85" s="86"/>
    </row>
    <row r="86" ht="15.75">
      <c r="A86" s="43" t="s">
        <v>219</v>
      </c>
      <c r="B86" s="82" t="s">
        <v>215</v>
      </c>
      <c r="C86" s="43" t="s">
        <v>211</v>
      </c>
      <c r="D86" s="87"/>
      <c r="E86" s="86"/>
    </row>
    <row r="87" s="1" customFormat="1" ht="15.75">
      <c r="A87" s="43" t="s">
        <v>220</v>
      </c>
      <c r="B87" s="82" t="s">
        <v>215</v>
      </c>
      <c r="C87" s="43" t="s">
        <v>211</v>
      </c>
      <c r="D87" s="87"/>
      <c r="E87" s="86"/>
    </row>
    <row r="88" ht="15.75">
      <c r="A88" s="43" t="s">
        <v>221</v>
      </c>
      <c r="B88" s="82" t="s">
        <v>215</v>
      </c>
      <c r="C88" s="43" t="s">
        <v>211</v>
      </c>
      <c r="D88" s="87"/>
      <c r="E88" s="86"/>
    </row>
    <row r="89" ht="15.75">
      <c r="A89" s="43" t="s">
        <v>222</v>
      </c>
      <c r="B89" s="48" t="s">
        <v>223</v>
      </c>
      <c r="C89" s="43" t="s">
        <v>211</v>
      </c>
      <c r="D89" s="87"/>
      <c r="E89" s="88">
        <f>SUM(E90:E96)</f>
        <v>0</v>
      </c>
    </row>
    <row r="90" ht="15" customHeight="1">
      <c r="A90" s="43" t="s">
        <v>224</v>
      </c>
      <c r="B90" s="82" t="s">
        <v>215</v>
      </c>
      <c r="C90" s="43" t="s">
        <v>211</v>
      </c>
      <c r="D90" s="87"/>
      <c r="E90" s="86"/>
    </row>
    <row r="91" ht="42" customHeight="1">
      <c r="A91" s="43" t="s">
        <v>225</v>
      </c>
      <c r="B91" s="82" t="s">
        <v>215</v>
      </c>
      <c r="C91" s="43" t="s">
        <v>211</v>
      </c>
      <c r="D91" s="87"/>
      <c r="E91" s="86"/>
    </row>
    <row r="92" ht="15.75">
      <c r="A92" s="43" t="s">
        <v>226</v>
      </c>
      <c r="B92" s="82" t="s">
        <v>215</v>
      </c>
      <c r="C92" s="43" t="s">
        <v>211</v>
      </c>
      <c r="D92" s="87"/>
      <c r="E92" s="86"/>
    </row>
    <row r="93" ht="15.75" customHeight="1">
      <c r="A93" s="43" t="s">
        <v>227</v>
      </c>
      <c r="B93" s="82" t="s">
        <v>215</v>
      </c>
      <c r="C93" s="43" t="s">
        <v>211</v>
      </c>
      <c r="D93" s="87"/>
      <c r="E93" s="86"/>
    </row>
    <row r="94" s="1" customFormat="1" ht="15.75">
      <c r="A94" s="43" t="s">
        <v>228</v>
      </c>
      <c r="B94" s="82" t="s">
        <v>215</v>
      </c>
      <c r="C94" s="43" t="s">
        <v>211</v>
      </c>
      <c r="D94" s="87"/>
      <c r="E94" s="86"/>
    </row>
    <row r="95" ht="15.75">
      <c r="A95" s="43" t="s">
        <v>229</v>
      </c>
      <c r="B95" s="82" t="s">
        <v>215</v>
      </c>
      <c r="C95" s="43" t="s">
        <v>211</v>
      </c>
      <c r="D95" s="87"/>
      <c r="E95" s="86"/>
    </row>
    <row r="96" ht="15" customHeight="1">
      <c r="A96" s="43" t="s">
        <v>230</v>
      </c>
      <c r="B96" s="82" t="s">
        <v>215</v>
      </c>
      <c r="C96" s="43" t="s">
        <v>211</v>
      </c>
      <c r="D96" s="89"/>
      <c r="E96" s="86"/>
    </row>
    <row r="97" ht="32.25">
      <c r="A97" s="43" t="s">
        <v>231</v>
      </c>
      <c r="B97" s="90" t="s">
        <v>232</v>
      </c>
      <c r="C97" s="91" t="s">
        <v>233</v>
      </c>
      <c r="D97" s="92"/>
      <c r="E97" s="93"/>
    </row>
    <row r="99" ht="110.25" customHeight="1">
      <c r="A99" s="94" t="s">
        <v>234</v>
      </c>
      <c r="B99" s="94"/>
      <c r="C99" s="94"/>
      <c r="D99" s="94"/>
      <c r="E99" s="94"/>
    </row>
  </sheetData>
  <sheetProtection sheet="1" objects="1" scenarios="1" password="F757"/>
  <mergeCells count="8">
    <mergeCell ref="A8:E8"/>
    <mergeCell ref="A99:E99"/>
    <mergeCell ref="A14:A15"/>
    <mergeCell ref="A57:A58"/>
    <mergeCell ref="D80:D96"/>
    <mergeCell ref="E57:E58"/>
    <mergeCell ref="E14:E15"/>
    <mergeCell ref="C97:E97"/>
  </mergeCells>
  <dataValidations count="3">
    <dataValidation type="list" showErrorMessage="1" errorTitle="Klaida" error="Klaidinga kuro rūšis" sqref="B32 B35 B38 B20 B23 B26 B29 B41 B44">
      <formula1>$G$10:$G$22</formula1>
    </dataValidation>
    <dataValidation showErrorMessage="1" errorTitle="Klaida" error="Klaidinga kuro rūšis" sqref="B17"/>
    <dataValidation type="list" allowBlank="1" showErrorMessage="1" errorTitle="Klaida" error="Nurodytas blogas mėnuo" sqref="D80">
      <formula1>$I$10:$I$21</formula1>
    </dataValidation>
  </dataValidations>
  <pageSetup r:id="rId1" paperSize="9" orientation="portrait"/>
</worksheet>
</file>

<file path=docProps/app.xml><?xml version="1.0" encoding="utf-8"?>
<Properties xmlns="http://schemas.openxmlformats.org/officeDocument/2006/extended-properties"/>
</file>

<file path=docProps/core.xml><?xml version="1.0" encoding="utf-8"?>
<cp:coreProperties xmlns:dc="http://purl.org/dc/elements/1.1/" xmlns:dcterms="http://purl.org/dc/terms/" xmlns:xsi="http://www.w3.org/2001/XMLSchema-instance" xmlns:cp="http://schemas.openxmlformats.org/package/2006/metadata/core-properties">
  <dc:creator>NT AUTHORITY\SYSTEM</dc:creator>
  <cp:lastModifiedBy>IIS APPPOOL\DSAISProdWeb</cp:lastModifiedBy>
  <dcterms:created xsi:type="dcterms:W3CDTF">2024-06-10T05:50:01Z</dcterms:created>
  <dcterms:modified xsi:type="dcterms:W3CDTF">2024-09-23T13:10:36Z</dcterms:modified>
</cp:coreProperties>
</file>